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workbookProtection workbookAlgorithmName="SHA-512" workbookHashValue="R17651nERDkltdUdwY2v6z62EqeN7vhPuYTw2KTacizN93nVA6gC+7dBDswwox/ij9pTerivSZ+jxARbho8Skw==" workbookSaltValue="qMC+SvBY3A8glh+2OfaT7A==" workbookSpinCount="100000" lockStructure="1"/>
  <bookViews>
    <workbookView xWindow="120" yWindow="30" windowWidth="9195" windowHeight="6345"/>
  </bookViews>
  <sheets>
    <sheet name="AO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AO!$1:$3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45621" refMode="R1C1"/>
</workbook>
</file>

<file path=xl/calcChain.xml><?xml version="1.0" encoding="utf-8"?>
<calcChain xmlns="http://schemas.openxmlformats.org/spreadsheetml/2006/main">
  <c r="J69" i="1" l="1"/>
  <c r="J59" i="1"/>
  <c r="K53" i="1"/>
  <c r="Q50" i="1"/>
  <c r="H53" i="1"/>
  <c r="J53" i="1" s="1"/>
  <c r="K52" i="1"/>
  <c r="H52" i="1"/>
  <c r="J52" i="1" s="1"/>
  <c r="K51" i="1"/>
  <c r="H51" i="1"/>
  <c r="J51" i="1" s="1"/>
  <c r="J50" i="1"/>
  <c r="J31" i="1"/>
  <c r="F75" i="1" s="1"/>
  <c r="E63" i="2"/>
  <c r="E60" i="2"/>
  <c r="E20" i="2"/>
  <c r="E11" i="2"/>
  <c r="G82" i="2"/>
  <c r="G84" i="2"/>
  <c r="G78" i="2"/>
  <c r="G80" i="2"/>
  <c r="F74" i="1" l="1"/>
  <c r="F76" i="1" s="1"/>
</calcChain>
</file>

<file path=xl/sharedStrings.xml><?xml version="1.0" encoding="utf-8"?>
<sst xmlns="http://schemas.openxmlformats.org/spreadsheetml/2006/main" count="195" uniqueCount="135">
  <si>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</si>
  <si>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</si>
  <si>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</si>
  <si>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</si>
  <si>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</si>
  <si>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</si>
  <si>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</si>
  <si>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</si>
  <si>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</si>
  <si>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</si>
  <si>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</si>
  <si>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</si>
  <si>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</si>
  <si>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</si>
  <si>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</si>
  <si>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</si>
  <si>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</si>
  <si>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</si>
  <si>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</si>
  <si>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</si>
  <si>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</si>
  <si>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</si>
  <si>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</si>
  <si>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</si>
  <si>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</si>
  <si>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</si>
  <si>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</si>
  <si>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</si>
  <si>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</si>
  <si>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</si>
  <si>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</si>
  <si>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</si>
  <si>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</si>
  <si>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</si>
  <si>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</si>
  <si>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</si>
  <si>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</si>
  <si>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</si>
  <si>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</si>
  <si>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</si>
  <si>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</si>
  <si>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</si>
  <si>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</si>
  <si>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</si>
  <si>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</si>
  <si>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</si>
  <si>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</si>
  <si>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</si>
  <si>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</si>
  <si>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</si>
  <si>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</si>
  <si>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</si>
  <si>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</si>
  <si>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</si>
  <si>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</si>
  <si>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</si>
  <si>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</si>
  <si>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</si>
  <si>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</si>
  <si>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</si>
  <si>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</si>
  <si>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n°8</t>
  </si>
  <si>
    <t>ENDUIT-PEINTURES-NETTOYAGE</t>
  </si>
  <si>
    <t>3.&amp;</t>
  </si>
  <si>
    <t>2.A</t>
  </si>
  <si>
    <t xml:space="preserve"> </t>
  </si>
  <si>
    <t>8.4</t>
  </si>
  <si>
    <t>Couches d'impression ou couches primaires</t>
  </si>
  <si>
    <t>4.T</t>
  </si>
  <si>
    <t>4.&amp;</t>
  </si>
  <si>
    <t>8.5</t>
  </si>
  <si>
    <t>Spécifications particulières concernant les supports, les matériaux, les produits Préparation des subjectiles.</t>
  </si>
  <si>
    <t>4.A</t>
  </si>
  <si>
    <t>8.6</t>
  </si>
  <si>
    <t>Ponçages</t>
  </si>
  <si>
    <t>8.2</t>
  </si>
  <si>
    <t>Enduits plafond</t>
  </si>
  <si>
    <t>3.A</t>
  </si>
  <si>
    <t>8.2.A</t>
  </si>
  <si>
    <t>Enduit à base de liant hydraulique plafond</t>
  </si>
  <si>
    <t>9.A</t>
  </si>
  <si>
    <t>9.T</t>
  </si>
  <si>
    <t>9.M.Z</t>
  </si>
  <si>
    <t>¤Z</t>
  </si>
  <si>
    <t>9.&amp;</t>
  </si>
  <si>
    <t>8.3</t>
  </si>
  <si>
    <t>Couches de peintures</t>
  </si>
  <si>
    <t>3.T</t>
  </si>
  <si>
    <t>8.3.A</t>
  </si>
  <si>
    <t>Peinture intérieure en plafond</t>
  </si>
  <si>
    <t>¤1.75*2.3</t>
  </si>
  <si>
    <t>9.E.1.Localisations\Sanitaire public 1</t>
  </si>
  <si>
    <t>¤2*1.65</t>
  </si>
  <si>
    <t>9.E.1.Localisations\Sanitaire Joueur</t>
  </si>
  <si>
    <t>¤1.55*2.13</t>
  </si>
  <si>
    <t>9.E.1.Localisations\Sanitaire public</t>
  </si>
  <si>
    <t>(Z)</t>
  </si>
  <si>
    <t>8.3.B</t>
  </si>
  <si>
    <t>Peinture des menuiseries intérieurs (portes)</t>
  </si>
  <si>
    <t>Menuiserie intérieurs ¤2.15*2</t>
  </si>
  <si>
    <t>Nettoyage avant OPR</t>
  </si>
  <si>
    <t>8.4.A</t>
  </si>
  <si>
    <t>Nettoyage pour livraison ouvrage fini.</t>
  </si>
  <si>
    <t>9.E.1.Localisations\Ensemble du chantier</t>
  </si>
  <si>
    <t>FT</t>
  </si>
  <si>
    <t>RECAPITULATIF
Lot n°8 ENDUIT-PEINTURES-NETTOYAGE</t>
  </si>
  <si>
    <t>Total du lot 'ENDUIT-PEINTURES-NETTOYAGE'</t>
  </si>
  <si>
    <t>TOTAL_HT</t>
  </si>
  <si>
    <t>Total H.T. :</t>
  </si>
  <si>
    <t>TOTAL_TVA</t>
  </si>
  <si>
    <t>Total T.V.A. (20%)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</si>
  <si>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</si>
  <si>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</si>
  <si>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</si>
  <si>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</si>
  <si>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Mairie de Mens
Mens
38710</t>
  </si>
  <si>
    <t>ECONOMISTE DE LA CONSTRUCTION : 
    Mr Cédric Cluzel
    416 chemin de Brandonnières
    38410 VAULNAVEYS-LE-BAS
    Tél : 06 33 72 71 29
    Mél : cedric.cluzel@ceteco.fr</t>
  </si>
  <si>
    <t>ARCHITECTE : 
    Mr Patrice Sayettat
    4 rue de l'industrie, VIF
    38450 VIF
    Tél : 04 76 72 46 80
    Mél : sayettat.patrice@gmail.com</t>
  </si>
  <si>
    <t>DPGF</t>
  </si>
  <si>
    <t>Extension des vestiaires du foot
Stade Laurent Turc</t>
  </si>
  <si>
    <t>DCE-012018-PS</t>
  </si>
  <si>
    <t>CONSULTATION</t>
  </si>
  <si>
    <t>A</t>
  </si>
  <si>
    <t>Mens</t>
  </si>
  <si>
    <t>VERSION</t>
  </si>
  <si>
    <t>3.00</t>
  </si>
  <si>
    <t>TYPEDOC</t>
  </si>
  <si>
    <t>AO</t>
  </si>
  <si>
    <t>SHOWADJU</t>
  </si>
  <si>
    <t>RECAPSIMPLE</t>
  </si>
  <si>
    <t>SHOWMONTANTS</t>
  </si>
  <si>
    <t>SHOWQUANTITES</t>
  </si>
  <si>
    <t>MONTANTSSURTETE</t>
  </si>
  <si>
    <t>MARGE</t>
  </si>
  <si>
    <t>RECAPLOCNIV9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</si>
</sst>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[$€];[Red]\-#,##0.00\ [$€]"/>
  </numFmts>
  <fonts count="17" x14ac:knownFonts="1">
    <font>
      <sz val="10"/>
      <name val="Arial"/>
    </font>
    <font>
      <sz val="10"/>
      <name val="Arial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4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0" fontId="6" fillId="0" borderId="0" xfId="0" applyNumberFormat="1" applyFont="1" applyBorder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4" xfId="0" applyFill="1" applyBorder="1"/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9" fillId="0" borderId="6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vertical="top" wrapText="1"/>
    </xf>
    <xf numFmtId="0" fontId="13" fillId="0" borderId="7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15" fillId="0" borderId="8" xfId="0" applyNumberFormat="1" applyFont="1" applyBorder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6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10" fontId="2" fillId="0" borderId="0" xfId="0" applyNumberFormat="1" applyFont="1" applyBorder="1" applyAlignment="1">
      <alignment horizontal="right" vertical="top" wrapText="1"/>
    </xf>
    <xf numFmtId="0" fontId="12" fillId="0" borderId="6" xfId="0" applyNumberFormat="1" applyFont="1" applyBorder="1" applyAlignment="1">
      <alignment horizontal="right" vertical="top" wrapText="1"/>
    </xf>
    <xf numFmtId="4" fontId="12" fillId="0" borderId="6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16" xfId="0" applyNumberFormat="1" applyFont="1" applyBorder="1" applyAlignment="1" applyProtection="1">
      <alignment vertical="top" wrapText="1"/>
      <protection locked="0"/>
    </xf>
    <xf numFmtId="3" fontId="12" fillId="0" borderId="6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 wrapText="1"/>
    </xf>
    <xf numFmtId="0" fontId="6" fillId="0" borderId="26" xfId="0" applyNumberFormat="1" applyFont="1" applyBorder="1" applyAlignment="1">
      <alignment vertical="top" wrapText="1"/>
    </xf>
    <xf numFmtId="165" fontId="7" fillId="0" borderId="26" xfId="0" applyNumberFormat="1" applyFont="1" applyBorder="1" applyAlignment="1">
      <alignment vertical="top" wrapText="1"/>
    </xf>
    <xf numFmtId="165" fontId="6" fillId="0" borderId="26" xfId="0" applyNumberFormat="1" applyFont="1" applyBorder="1" applyAlignment="1">
      <alignment vertical="top" wrapText="1"/>
    </xf>
    <xf numFmtId="165" fontId="6" fillId="0" borderId="27" xfId="0" applyNumberFormat="1" applyFont="1" applyBorder="1" applyAlignment="1">
      <alignment vertical="top" wrapText="1"/>
    </xf>
    <xf numFmtId="0" fontId="14" fillId="0" borderId="8" xfId="0" applyNumberFormat="1" applyFont="1" applyBorder="1" applyAlignment="1">
      <alignment vertical="top" wrapText="1"/>
    </xf>
    <xf numFmtId="0" fontId="6" fillId="0" borderId="8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1" fillId="0" borderId="19" xfId="0" applyNumberFormat="1" applyFont="1" applyBorder="1" applyAlignment="1">
      <alignment vertical="top" wrapText="1"/>
    </xf>
    <xf numFmtId="0" fontId="11" fillId="0" borderId="20" xfId="0" applyNumberFormat="1" applyFont="1" applyBorder="1" applyAlignment="1">
      <alignment vertical="top" wrapText="1"/>
    </xf>
    <xf numFmtId="0" fontId="6" fillId="0" borderId="18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22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0" xfId="0" applyFont="1" applyAlignment="1"/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teco\AppData\Local\Temp\IMGEXPORT78.BMP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C:\Users\Ceteco\AppData\Local\Temp\IMGEXPORT71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69</xdr:row>
      <xdr:rowOff>76200</xdr:rowOff>
    </xdr:from>
    <xdr:to>
      <xdr:col>7</xdr:col>
      <xdr:colOff>992538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xmlns="" id="{C3F419A5-42F6-4575-8EB2-B49CFE6AFBF1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D9CF959C-9E9C-45CC-9514-2A6EB615E3F7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DPGF</a:t>
          </a:fld>
          <a:endParaRPr lang="fr-FR" sz="1400" b="1"/>
        </a:p>
      </xdr:txBody>
    </xdr:sp>
    <xdr:clientData/>
  </xdr:twoCellAnchor>
  <xdr:twoCellAnchor editAs="oneCell">
    <xdr:from>
      <xdr:col>1</xdr:col>
      <xdr:colOff>36004</xdr:colOff>
      <xdr:row>79</xdr:row>
      <xdr:rowOff>31590</xdr:rowOff>
    </xdr:from>
    <xdr:to>
      <xdr:col>1</xdr:col>
      <xdr:colOff>639329</xdr:colOff>
      <xdr:row>80</xdr:row>
      <xdr:rowOff>95496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E57ACC8-DE8F-4F8A-92DF-5FC385084A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9061290"/>
          <a:ext cx="603325" cy="178206"/>
        </a:xfrm>
        <a:prstGeom prst="rect">
          <a:avLst/>
        </a:prstGeom>
      </xdr:spPr>
    </xdr:pic>
    <xdr:clientData/>
  </xdr:twoCellAnchor>
  <xdr:twoCellAnchor editAs="oneCell">
    <xdr:from>
      <xdr:col>1</xdr:col>
      <xdr:colOff>36004</xdr:colOff>
      <xdr:row>71</xdr:row>
      <xdr:rowOff>39850</xdr:rowOff>
    </xdr:from>
    <xdr:to>
      <xdr:col>1</xdr:col>
      <xdr:colOff>639329</xdr:colOff>
      <xdr:row>74</xdr:row>
      <xdr:rowOff>87237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A544B118-D364-4D87-8A53-F42D770840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" y="8155150"/>
          <a:ext cx="603325" cy="390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tabSelected="1" topLeftCell="B2" zoomScaleNormal="100" zoomScaleSheetLayoutView="100" workbookViewId="0">
      <pane ySplit="2" topLeftCell="A4" activePane="bottomLeft" state="frozenSplit"/>
      <selection activeCell="B2" sqref="B2"/>
      <selection pane="bottomLeft" activeCell="H31" sqref="H31"/>
    </sheetView>
  </sheetViews>
  <sheetFormatPr baseColWidth="10" defaultColWidth="10.7109375" defaultRowHeight="15" customHeight="1" x14ac:dyDescent="0.2"/>
  <cols>
    <col min="1" max="1" width="10.7109375" style="26" hidden="1" customWidth="1"/>
    <col min="2" max="2" width="6.7109375" style="26" customWidth="1"/>
    <col min="3" max="3" width="28.7109375" style="26" customWidth="1"/>
    <col min="4" max="8" width="8.28515625" style="26" customWidth="1"/>
    <col min="9" max="10" width="12.7109375" style="26" customWidth="1"/>
    <col min="11" max="14" width="10.7109375" style="26" hidden="1" customWidth="1"/>
    <col min="15" max="17" width="0" style="26" hidden="1" customWidth="1"/>
    <col min="18" max="16384" width="10.7109375" style="26"/>
  </cols>
  <sheetData>
    <row r="1" spans="1:17" ht="15" hidden="1" customHeight="1" x14ac:dyDescent="0.2">
      <c r="A1" s="26" t="s">
        <v>31</v>
      </c>
      <c r="B1" s="26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40</v>
      </c>
      <c r="K1" s="26" t="s">
        <v>41</v>
      </c>
      <c r="M1" s="26" t="s">
        <v>42</v>
      </c>
      <c r="N1" s="26" t="s">
        <v>43</v>
      </c>
      <c r="O1" s="26" t="s">
        <v>44</v>
      </c>
      <c r="P1" s="26" t="s">
        <v>45</v>
      </c>
      <c r="Q1" s="26" t="s">
        <v>46</v>
      </c>
    </row>
    <row r="3" spans="1:17" ht="22.5" x14ac:dyDescent="0.2">
      <c r="A3" s="26" t="s">
        <v>47</v>
      </c>
      <c r="B3" s="48" t="s">
        <v>48</v>
      </c>
      <c r="C3" s="94" t="s">
        <v>49</v>
      </c>
      <c r="D3" s="94"/>
      <c r="E3" s="94"/>
      <c r="F3" s="48" t="s">
        <v>36</v>
      </c>
      <c r="G3" s="48" t="s">
        <v>50</v>
      </c>
      <c r="H3" s="48" t="s">
        <v>51</v>
      </c>
      <c r="I3" s="48" t="s">
        <v>52</v>
      </c>
      <c r="J3" s="48" t="s">
        <v>53</v>
      </c>
      <c r="K3" s="48" t="s">
        <v>54</v>
      </c>
      <c r="L3" s="48" t="s">
        <v>55</v>
      </c>
      <c r="M3" s="48" t="s">
        <v>56</v>
      </c>
      <c r="N3" s="48" t="s">
        <v>57</v>
      </c>
      <c r="O3" s="48" t="s">
        <v>58</v>
      </c>
      <c r="P3" s="48" t="s">
        <v>59</v>
      </c>
      <c r="Q3" s="48" t="s">
        <v>60</v>
      </c>
    </row>
    <row r="4" spans="1:17" ht="31.5" x14ac:dyDescent="0.2">
      <c r="A4" s="26">
        <v>2</v>
      </c>
      <c r="B4" s="50" t="s">
        <v>61</v>
      </c>
      <c r="C4" s="95" t="s">
        <v>62</v>
      </c>
      <c r="D4" s="95"/>
      <c r="E4" s="95"/>
      <c r="F4" s="49"/>
      <c r="G4" s="49"/>
      <c r="H4" s="49"/>
      <c r="I4" s="49"/>
      <c r="J4" s="50"/>
    </row>
    <row r="5" spans="1:17" ht="15" hidden="1" customHeight="1" x14ac:dyDescent="0.2">
      <c r="A5" s="26">
        <v>3</v>
      </c>
    </row>
    <row r="6" spans="1:17" ht="15" hidden="1" customHeight="1" x14ac:dyDescent="0.2">
      <c r="A6" s="26" t="s">
        <v>63</v>
      </c>
    </row>
    <row r="7" spans="1:17" ht="11.25" x14ac:dyDescent="0.2">
      <c r="A7" s="26" t="s">
        <v>64</v>
      </c>
      <c r="B7" s="51"/>
      <c r="C7" s="83" t="s">
        <v>65</v>
      </c>
      <c r="D7" s="83"/>
      <c r="E7" s="83"/>
      <c r="F7" s="83"/>
      <c r="G7" s="83"/>
      <c r="H7" s="83"/>
      <c r="I7" s="83"/>
      <c r="J7" s="51"/>
    </row>
    <row r="8" spans="1:17" ht="27.6" customHeight="1" x14ac:dyDescent="0.2">
      <c r="A8" s="26">
        <v>4</v>
      </c>
      <c r="B8" s="53" t="s">
        <v>66</v>
      </c>
      <c r="C8" s="93" t="s">
        <v>67</v>
      </c>
      <c r="D8" s="93"/>
      <c r="E8" s="93"/>
      <c r="F8" s="52"/>
      <c r="G8" s="52"/>
      <c r="H8" s="52"/>
      <c r="I8" s="52"/>
      <c r="J8" s="54"/>
    </row>
    <row r="9" spans="1:17" ht="15" hidden="1" customHeight="1" x14ac:dyDescent="0.2">
      <c r="A9" s="26" t="s">
        <v>68</v>
      </c>
    </row>
    <row r="10" spans="1:17" ht="15" hidden="1" customHeight="1" x14ac:dyDescent="0.2">
      <c r="A10" s="26" t="s">
        <v>69</v>
      </c>
    </row>
    <row r="11" spans="1:17" ht="41.45" customHeight="1" x14ac:dyDescent="0.2">
      <c r="A11" s="26">
        <v>4</v>
      </c>
      <c r="B11" s="53" t="s">
        <v>70</v>
      </c>
      <c r="C11" s="93" t="s">
        <v>71</v>
      </c>
      <c r="D11" s="93"/>
      <c r="E11" s="93"/>
      <c r="F11" s="52"/>
      <c r="G11" s="52"/>
      <c r="H11" s="52"/>
      <c r="I11" s="52"/>
      <c r="J11" s="54"/>
    </row>
    <row r="12" spans="1:17" ht="11.25" x14ac:dyDescent="0.2">
      <c r="A12" s="26" t="s">
        <v>72</v>
      </c>
      <c r="B12" s="51"/>
      <c r="C12" s="83" t="s">
        <v>65</v>
      </c>
      <c r="D12" s="83"/>
      <c r="E12" s="83"/>
      <c r="F12" s="83"/>
      <c r="G12" s="83"/>
      <c r="H12" s="83"/>
      <c r="I12" s="83"/>
      <c r="J12" s="51"/>
    </row>
    <row r="13" spans="1:17" ht="15" hidden="1" customHeight="1" x14ac:dyDescent="0.2">
      <c r="A13" s="26" t="s">
        <v>68</v>
      </c>
    </row>
    <row r="14" spans="1:17" ht="15" hidden="1" customHeight="1" x14ac:dyDescent="0.2">
      <c r="A14" s="26" t="s">
        <v>68</v>
      </c>
    </row>
    <row r="15" spans="1:17" ht="11.25" x14ac:dyDescent="0.2">
      <c r="A15" s="26" t="s">
        <v>72</v>
      </c>
      <c r="B15" s="51"/>
      <c r="C15" s="83" t="s">
        <v>65</v>
      </c>
      <c r="D15" s="83"/>
      <c r="E15" s="83"/>
      <c r="F15" s="83"/>
      <c r="G15" s="83"/>
      <c r="H15" s="83"/>
      <c r="I15" s="83"/>
      <c r="J15" s="51"/>
    </row>
    <row r="16" spans="1:17" ht="15" hidden="1" customHeight="1" x14ac:dyDescent="0.2">
      <c r="A16" s="26" t="s">
        <v>69</v>
      </c>
    </row>
    <row r="17" spans="1:17" x14ac:dyDescent="0.2">
      <c r="A17" s="26">
        <v>4</v>
      </c>
      <c r="B17" s="53" t="s">
        <v>73</v>
      </c>
      <c r="C17" s="93" t="s">
        <v>74</v>
      </c>
      <c r="D17" s="93"/>
      <c r="E17" s="93"/>
      <c r="F17" s="52"/>
      <c r="G17" s="52"/>
      <c r="H17" s="52"/>
      <c r="I17" s="52"/>
      <c r="J17" s="54"/>
    </row>
    <row r="18" spans="1:17" ht="11.25" x14ac:dyDescent="0.2">
      <c r="A18" s="26" t="s">
        <v>72</v>
      </c>
      <c r="B18" s="51"/>
      <c r="C18" s="83" t="s">
        <v>65</v>
      </c>
      <c r="D18" s="83"/>
      <c r="E18" s="83"/>
      <c r="F18" s="83"/>
      <c r="G18" s="83"/>
      <c r="H18" s="83"/>
      <c r="I18" s="83"/>
      <c r="J18" s="51"/>
    </row>
    <row r="19" spans="1:17" ht="15" hidden="1" customHeight="1" x14ac:dyDescent="0.2">
      <c r="A19" s="26" t="s">
        <v>68</v>
      </c>
    </row>
    <row r="20" spans="1:17" ht="11.25" x14ac:dyDescent="0.2">
      <c r="A20" s="26" t="s">
        <v>72</v>
      </c>
      <c r="B20" s="51"/>
      <c r="C20" s="83" t="s">
        <v>65</v>
      </c>
      <c r="D20" s="83"/>
      <c r="E20" s="83"/>
      <c r="F20" s="83"/>
      <c r="G20" s="83"/>
      <c r="H20" s="83"/>
      <c r="I20" s="83"/>
      <c r="J20" s="51"/>
    </row>
    <row r="21" spans="1:17" ht="15" hidden="1" customHeight="1" x14ac:dyDescent="0.2">
      <c r="A21" s="26" t="s">
        <v>69</v>
      </c>
    </row>
    <row r="22" spans="1:17" ht="15.75" x14ac:dyDescent="0.2">
      <c r="A22" s="26">
        <v>3</v>
      </c>
      <c r="B22" s="53" t="s">
        <v>75</v>
      </c>
      <c r="C22" s="92" t="s">
        <v>76</v>
      </c>
      <c r="D22" s="92"/>
      <c r="E22" s="92"/>
      <c r="F22" s="49"/>
      <c r="G22" s="49"/>
      <c r="H22" s="49"/>
      <c r="I22" s="49"/>
      <c r="J22" s="55"/>
    </row>
    <row r="23" spans="1:17" ht="11.25" x14ac:dyDescent="0.2">
      <c r="A23" s="26" t="s">
        <v>77</v>
      </c>
      <c r="B23" s="51"/>
      <c r="C23" s="83" t="s">
        <v>65</v>
      </c>
      <c r="D23" s="83"/>
      <c r="E23" s="83"/>
      <c r="F23" s="83"/>
      <c r="G23" s="83"/>
      <c r="H23" s="83"/>
      <c r="I23" s="83"/>
      <c r="J23" s="51"/>
    </row>
    <row r="24" spans="1:17" ht="11.25" x14ac:dyDescent="0.2">
      <c r="A24" s="26">
        <v>9</v>
      </c>
      <c r="B24" s="56" t="s">
        <v>78</v>
      </c>
      <c r="C24" s="91" t="s">
        <v>79</v>
      </c>
      <c r="D24" s="91"/>
      <c r="E24" s="91"/>
      <c r="F24" s="91"/>
      <c r="G24" s="91"/>
      <c r="H24" s="91"/>
      <c r="I24" s="91"/>
      <c r="J24" s="57"/>
    </row>
    <row r="25" spans="1:17" ht="11.25" x14ac:dyDescent="0.2">
      <c r="A25" s="26" t="s">
        <v>80</v>
      </c>
      <c r="B25" s="51"/>
      <c r="C25" s="83" t="s">
        <v>65</v>
      </c>
      <c r="D25" s="83"/>
      <c r="E25" s="83"/>
      <c r="F25" s="83"/>
      <c r="G25" s="83"/>
      <c r="H25" s="83"/>
      <c r="I25" s="83"/>
      <c r="J25" s="51"/>
    </row>
    <row r="26" spans="1:17" ht="15" hidden="1" customHeight="1" x14ac:dyDescent="0.2">
      <c r="A26" s="26" t="s">
        <v>81</v>
      </c>
    </row>
    <row r="27" spans="1:17" ht="11.25" x14ac:dyDescent="0.2">
      <c r="A27" s="26" t="s">
        <v>80</v>
      </c>
      <c r="B27" s="51"/>
      <c r="C27" s="83" t="s">
        <v>65</v>
      </c>
      <c r="D27" s="83"/>
      <c r="E27" s="83"/>
      <c r="F27" s="83"/>
      <c r="G27" s="83"/>
      <c r="H27" s="83"/>
      <c r="I27" s="83"/>
      <c r="J27" s="51"/>
    </row>
    <row r="28" spans="1:17" ht="15" hidden="1" customHeight="1" x14ac:dyDescent="0.2">
      <c r="A28" s="26" t="s">
        <v>81</v>
      </c>
    </row>
    <row r="29" spans="1:17" ht="12" thickBot="1" x14ac:dyDescent="0.25">
      <c r="A29" s="26" t="s">
        <v>80</v>
      </c>
      <c r="B29" s="51"/>
      <c r="C29" s="83" t="s">
        <v>65</v>
      </c>
      <c r="D29" s="83"/>
      <c r="E29" s="83"/>
      <c r="F29" s="83"/>
      <c r="G29" s="83"/>
      <c r="H29" s="83"/>
      <c r="I29" s="83"/>
      <c r="J29" s="51"/>
    </row>
    <row r="30" spans="1:17" ht="15" hidden="1" customHeight="1" x14ac:dyDescent="0.2">
      <c r="A30" s="26" t="s">
        <v>82</v>
      </c>
      <c r="C30" s="26" t="s">
        <v>83</v>
      </c>
    </row>
    <row r="31" spans="1:17" ht="12.75" thickTop="1" thickBot="1" x14ac:dyDescent="0.25">
      <c r="A31" s="26" t="s">
        <v>84</v>
      </c>
      <c r="B31" s="56"/>
      <c r="C31" s="84"/>
      <c r="D31" s="84"/>
      <c r="E31" s="84"/>
      <c r="F31" s="60" t="s">
        <v>35</v>
      </c>
      <c r="G31" s="61">
        <v>10.63</v>
      </c>
      <c r="H31" s="63"/>
      <c r="I31" s="64"/>
      <c r="J31" s="62">
        <f>IF(AND(G31= "",H31= ""), 0, ROUND(ROUND(I31, 2) * ROUND(IF(H31="",G31,H31),  2), 2))</f>
        <v>0</v>
      </c>
      <c r="M31" s="59">
        <v>0.2</v>
      </c>
      <c r="Q31" s="26">
        <v>3928</v>
      </c>
    </row>
    <row r="32" spans="1:17" ht="15" hidden="1" customHeight="1" thickTop="1" x14ac:dyDescent="0.2">
      <c r="A32" s="26" t="s">
        <v>63</v>
      </c>
    </row>
    <row r="33" spans="1:10" ht="16.5" thickTop="1" x14ac:dyDescent="0.2">
      <c r="A33" s="26">
        <v>3</v>
      </c>
      <c r="B33" s="53" t="s">
        <v>85</v>
      </c>
      <c r="C33" s="92" t="s">
        <v>86</v>
      </c>
      <c r="D33" s="92"/>
      <c r="E33" s="92"/>
      <c r="F33" s="49"/>
      <c r="G33" s="49"/>
      <c r="H33" s="49"/>
      <c r="I33" s="49"/>
      <c r="J33" s="55"/>
    </row>
    <row r="34" spans="1:10" ht="15" hidden="1" customHeight="1" x14ac:dyDescent="0.2">
      <c r="A34" s="26" t="s">
        <v>87</v>
      </c>
    </row>
    <row r="35" spans="1:10" ht="11.25" x14ac:dyDescent="0.2">
      <c r="A35" s="26">
        <v>9</v>
      </c>
      <c r="B35" s="56" t="s">
        <v>88</v>
      </c>
      <c r="C35" s="91" t="s">
        <v>89</v>
      </c>
      <c r="D35" s="91"/>
      <c r="E35" s="91"/>
      <c r="F35" s="91"/>
      <c r="G35" s="91"/>
      <c r="H35" s="91"/>
      <c r="I35" s="91"/>
      <c r="J35" s="57"/>
    </row>
    <row r="36" spans="1:10" ht="11.25" x14ac:dyDescent="0.2">
      <c r="A36" s="26" t="s">
        <v>80</v>
      </c>
      <c r="B36" s="51"/>
      <c r="C36" s="83" t="s">
        <v>65</v>
      </c>
      <c r="D36" s="83"/>
      <c r="E36" s="83"/>
      <c r="F36" s="83"/>
      <c r="G36" s="83"/>
      <c r="H36" s="83"/>
      <c r="I36" s="83"/>
      <c r="J36" s="51"/>
    </row>
    <row r="37" spans="1:10" ht="15" hidden="1" customHeight="1" x14ac:dyDescent="0.2">
      <c r="A37" s="26" t="s">
        <v>81</v>
      </c>
    </row>
    <row r="38" spans="1:10" ht="11.25" x14ac:dyDescent="0.2">
      <c r="A38" s="26" t="s">
        <v>80</v>
      </c>
      <c r="B38" s="51"/>
      <c r="C38" s="83" t="s">
        <v>65</v>
      </c>
      <c r="D38" s="83"/>
      <c r="E38" s="83"/>
      <c r="F38" s="83"/>
      <c r="G38" s="83"/>
      <c r="H38" s="83"/>
      <c r="I38" s="83"/>
      <c r="J38" s="51"/>
    </row>
    <row r="39" spans="1:10" ht="15" hidden="1" customHeight="1" x14ac:dyDescent="0.2">
      <c r="A39" s="26" t="s">
        <v>81</v>
      </c>
    </row>
    <row r="40" spans="1:10" ht="11.25" x14ac:dyDescent="0.2">
      <c r="A40" s="26" t="s">
        <v>80</v>
      </c>
      <c r="B40" s="51"/>
      <c r="C40" s="83" t="s">
        <v>65</v>
      </c>
      <c r="D40" s="83"/>
      <c r="E40" s="83"/>
      <c r="F40" s="83"/>
      <c r="G40" s="83"/>
      <c r="H40" s="83"/>
      <c r="I40" s="83"/>
      <c r="J40" s="51"/>
    </row>
    <row r="41" spans="1:10" ht="15" hidden="1" customHeight="1" x14ac:dyDescent="0.2">
      <c r="A41" s="26" t="s">
        <v>81</v>
      </c>
    </row>
    <row r="42" spans="1:10" ht="15" hidden="1" customHeight="1" x14ac:dyDescent="0.2">
      <c r="A42" s="26" t="s">
        <v>81</v>
      </c>
    </row>
    <row r="43" spans="1:10" ht="15" hidden="1" customHeight="1" x14ac:dyDescent="0.2">
      <c r="A43" s="26" t="s">
        <v>82</v>
      </c>
      <c r="C43" s="26" t="s">
        <v>90</v>
      </c>
    </row>
    <row r="44" spans="1:10" ht="15" hidden="1" customHeight="1" x14ac:dyDescent="0.2">
      <c r="A44" s="26" t="s">
        <v>91</v>
      </c>
    </row>
    <row r="45" spans="1:10" ht="15" hidden="1" customHeight="1" x14ac:dyDescent="0.2">
      <c r="A45" s="26" t="s">
        <v>82</v>
      </c>
      <c r="C45" s="26" t="s">
        <v>92</v>
      </c>
    </row>
    <row r="46" spans="1:10" ht="15" hidden="1" customHeight="1" x14ac:dyDescent="0.2">
      <c r="A46" s="26" t="s">
        <v>93</v>
      </c>
    </row>
    <row r="47" spans="1:10" ht="15" hidden="1" customHeight="1" x14ac:dyDescent="0.2">
      <c r="A47" s="26" t="s">
        <v>82</v>
      </c>
      <c r="C47" s="26" t="s">
        <v>94</v>
      </c>
    </row>
    <row r="48" spans="1:10" ht="15" hidden="1" customHeight="1" x14ac:dyDescent="0.2">
      <c r="A48" s="26" t="s">
        <v>95</v>
      </c>
    </row>
    <row r="49" spans="1:17" ht="12" thickBot="1" x14ac:dyDescent="0.25">
      <c r="A49" s="26" t="s">
        <v>80</v>
      </c>
      <c r="B49" s="51"/>
      <c r="C49" s="83" t="s">
        <v>65</v>
      </c>
      <c r="D49" s="83"/>
      <c r="E49" s="83"/>
      <c r="F49" s="83"/>
      <c r="G49" s="83"/>
      <c r="H49" s="83"/>
      <c r="I49" s="83"/>
      <c r="J49" s="51"/>
    </row>
    <row r="50" spans="1:17" ht="12.75" thickTop="1" thickBot="1" x14ac:dyDescent="0.25">
      <c r="A50" s="26" t="s">
        <v>84</v>
      </c>
      <c r="B50" s="56" t="s">
        <v>96</v>
      </c>
      <c r="C50" s="84"/>
      <c r="D50" s="84"/>
      <c r="E50" s="84"/>
      <c r="F50" s="60" t="s">
        <v>35</v>
      </c>
      <c r="G50" s="61">
        <v>10.63</v>
      </c>
      <c r="H50" s="63"/>
      <c r="I50" s="64"/>
      <c r="J50" s="62">
        <f>IF(AND(G50= "",H50= ""), 0, ROUND(ROUND(I50, 2) * ROUND(IF(H50="",G50,H50),  2), 2))</f>
        <v>0</v>
      </c>
      <c r="M50" s="59">
        <v>0.2</v>
      </c>
      <c r="Q50" s="26" t="str">
        <f>IF(H50= "", "", 3928)</f>
        <v/>
      </c>
    </row>
    <row r="51" spans="1:17" ht="15" hidden="1" customHeight="1" thickTop="1" x14ac:dyDescent="0.2">
      <c r="G51" s="58">
        <v>4.03</v>
      </c>
      <c r="H51" s="58" t="str">
        <f>IF(H50= "", "", 0)</f>
        <v/>
      </c>
      <c r="J51" s="58">
        <f>IF(AND(G51= "",H51= ""), 0, ROUND(ROUND(I50, 2) * ROUND(IF(H51="",G51,H51),  2), 2))</f>
        <v>0</v>
      </c>
      <c r="K51" s="26">
        <f>K50</f>
        <v>0</v>
      </c>
      <c r="Q51" s="26">
        <v>10325</v>
      </c>
    </row>
    <row r="52" spans="1:17" ht="15" hidden="1" customHeight="1" thickTop="1" x14ac:dyDescent="0.2">
      <c r="G52" s="58">
        <v>3.3000000000000003</v>
      </c>
      <c r="H52" s="58" t="str">
        <f>IF(H50= "", "", 0)</f>
        <v/>
      </c>
      <c r="J52" s="58">
        <f>IF(AND(G52= "",H52= ""), 0, ROUND(ROUND(I50, 2) * ROUND(IF(H52="",G52,H52),  2), 2))</f>
        <v>0</v>
      </c>
      <c r="K52" s="26">
        <f>K50</f>
        <v>0</v>
      </c>
      <c r="Q52" s="26">
        <v>10304</v>
      </c>
    </row>
    <row r="53" spans="1:17" ht="15" hidden="1" customHeight="1" thickTop="1" x14ac:dyDescent="0.2">
      <c r="G53" s="58">
        <v>3.3000000000000003</v>
      </c>
      <c r="H53" s="58" t="str">
        <f>IF(H50= "", "", 0)</f>
        <v/>
      </c>
      <c r="J53" s="58">
        <f>IF(AND(G53= "",H53= ""), 0, ROUND(ROUND(I50, 2) * ROUND(IF(H53="",G53,H53),  2), 2))</f>
        <v>0</v>
      </c>
      <c r="K53" s="26">
        <f>K50</f>
        <v>0</v>
      </c>
      <c r="Q53" s="26">
        <v>10312</v>
      </c>
    </row>
    <row r="54" spans="1:17" ht="12" thickTop="1" x14ac:dyDescent="0.2">
      <c r="A54" s="26">
        <v>9</v>
      </c>
      <c r="B54" s="56" t="s">
        <v>97</v>
      </c>
      <c r="C54" s="91" t="s">
        <v>98</v>
      </c>
      <c r="D54" s="91"/>
      <c r="E54" s="91"/>
      <c r="F54" s="91"/>
      <c r="G54" s="91"/>
      <c r="H54" s="91"/>
      <c r="I54" s="91"/>
      <c r="J54" s="57"/>
    </row>
    <row r="55" spans="1:17" ht="15" hidden="1" customHeight="1" x14ac:dyDescent="0.2">
      <c r="A55" s="26" t="s">
        <v>81</v>
      </c>
    </row>
    <row r="56" spans="1:17" ht="15" hidden="1" customHeight="1" x14ac:dyDescent="0.2">
      <c r="A56" s="26" t="s">
        <v>81</v>
      </c>
    </row>
    <row r="57" spans="1:17" ht="15" hidden="1" customHeight="1" x14ac:dyDescent="0.2">
      <c r="A57" s="26" t="s">
        <v>82</v>
      </c>
      <c r="C57" s="26" t="s">
        <v>99</v>
      </c>
    </row>
    <row r="58" spans="1:17" ht="12" thickBot="1" x14ac:dyDescent="0.25">
      <c r="A58" s="26" t="s">
        <v>80</v>
      </c>
      <c r="B58" s="51"/>
      <c r="C58" s="83" t="s">
        <v>65</v>
      </c>
      <c r="D58" s="83"/>
      <c r="E58" s="83"/>
      <c r="F58" s="83"/>
      <c r="G58" s="83"/>
      <c r="H58" s="83"/>
      <c r="I58" s="83"/>
      <c r="J58" s="51"/>
    </row>
    <row r="59" spans="1:17" ht="12.75" thickTop="1" thickBot="1" x14ac:dyDescent="0.25">
      <c r="A59" s="26" t="s">
        <v>84</v>
      </c>
      <c r="B59" s="56"/>
      <c r="C59" s="84"/>
      <c r="D59" s="84"/>
      <c r="E59" s="84"/>
      <c r="F59" s="60" t="s">
        <v>35</v>
      </c>
      <c r="G59" s="61">
        <v>4.3</v>
      </c>
      <c r="H59" s="63"/>
      <c r="I59" s="64"/>
      <c r="J59" s="62">
        <f>IF(AND(G59= "",H59= ""), 0, ROUND(ROUND(I59, 2) * ROUND(IF(H59="",G59,H59),  2), 2))</f>
        <v>0</v>
      </c>
      <c r="M59" s="59">
        <v>0.2</v>
      </c>
      <c r="Q59" s="26">
        <v>3928</v>
      </c>
    </row>
    <row r="60" spans="1:17" ht="15" hidden="1" customHeight="1" thickTop="1" x14ac:dyDescent="0.2">
      <c r="A60" s="26" t="s">
        <v>63</v>
      </c>
    </row>
    <row r="61" spans="1:17" ht="16.5" thickTop="1" x14ac:dyDescent="0.2">
      <c r="A61" s="26">
        <v>3</v>
      </c>
      <c r="B61" s="53" t="s">
        <v>66</v>
      </c>
      <c r="C61" s="92" t="s">
        <v>100</v>
      </c>
      <c r="D61" s="92"/>
      <c r="E61" s="92"/>
      <c r="F61" s="49"/>
      <c r="G61" s="49"/>
      <c r="H61" s="49"/>
      <c r="I61" s="49"/>
      <c r="J61" s="55"/>
    </row>
    <row r="62" spans="1:17" ht="11.25" x14ac:dyDescent="0.2">
      <c r="A62" s="26" t="s">
        <v>77</v>
      </c>
      <c r="B62" s="51"/>
      <c r="C62" s="83" t="s">
        <v>65</v>
      </c>
      <c r="D62" s="83"/>
      <c r="E62" s="83"/>
      <c r="F62" s="83"/>
      <c r="G62" s="83"/>
      <c r="H62" s="83"/>
      <c r="I62" s="83"/>
      <c r="J62" s="51"/>
    </row>
    <row r="63" spans="1:17" ht="15" hidden="1" customHeight="1" x14ac:dyDescent="0.2">
      <c r="A63" s="26" t="s">
        <v>87</v>
      </c>
    </row>
    <row r="64" spans="1:17" ht="15" hidden="1" customHeight="1" x14ac:dyDescent="0.2">
      <c r="A64" s="26" t="s">
        <v>87</v>
      </c>
    </row>
    <row r="65" spans="1:17" ht="11.25" x14ac:dyDescent="0.2">
      <c r="A65" s="26">
        <v>9</v>
      </c>
      <c r="B65" s="56" t="s">
        <v>101</v>
      </c>
      <c r="C65" s="91" t="s">
        <v>102</v>
      </c>
      <c r="D65" s="91"/>
      <c r="E65" s="91"/>
      <c r="F65" s="91"/>
      <c r="G65" s="91"/>
      <c r="H65" s="91"/>
      <c r="I65" s="91"/>
      <c r="J65" s="57"/>
    </row>
    <row r="66" spans="1:17" ht="11.25" x14ac:dyDescent="0.2">
      <c r="A66" s="26" t="s">
        <v>80</v>
      </c>
      <c r="B66" s="51"/>
      <c r="C66" s="83" t="s">
        <v>65</v>
      </c>
      <c r="D66" s="83"/>
      <c r="E66" s="83"/>
      <c r="F66" s="83"/>
      <c r="G66" s="83"/>
      <c r="H66" s="83"/>
      <c r="I66" s="83"/>
      <c r="J66" s="51"/>
    </row>
    <row r="67" spans="1:17" ht="15" hidden="1" customHeight="1" x14ac:dyDescent="0.2">
      <c r="A67" s="26" t="s">
        <v>103</v>
      </c>
    </row>
    <row r="68" spans="1:17" ht="12" thickBot="1" x14ac:dyDescent="0.25">
      <c r="A68" s="26" t="s">
        <v>80</v>
      </c>
      <c r="B68" s="51"/>
      <c r="C68" s="83" t="s">
        <v>65</v>
      </c>
      <c r="D68" s="83"/>
      <c r="E68" s="83"/>
      <c r="F68" s="83"/>
      <c r="G68" s="83"/>
      <c r="H68" s="83"/>
      <c r="I68" s="83"/>
      <c r="J68" s="51"/>
    </row>
    <row r="69" spans="1:17" ht="12.75" thickTop="1" thickBot="1" x14ac:dyDescent="0.25">
      <c r="A69" s="26" t="s">
        <v>84</v>
      </c>
      <c r="B69" s="56"/>
      <c r="C69" s="84"/>
      <c r="D69" s="84"/>
      <c r="E69" s="84"/>
      <c r="F69" s="60" t="s">
        <v>104</v>
      </c>
      <c r="G69" s="65">
        <v>1</v>
      </c>
      <c r="H69" s="66"/>
      <c r="I69" s="64"/>
      <c r="J69" s="62">
        <f>IF(AND(G69= "",H69= ""), 0, ROUND(ROUND(I69, 2) * ROUND(IF(H69="",G69,H69),  0), 2))</f>
        <v>0</v>
      </c>
      <c r="M69" s="59">
        <v>0.2</v>
      </c>
      <c r="Q69" s="26">
        <v>3919</v>
      </c>
    </row>
    <row r="70" spans="1:17" ht="15" hidden="1" customHeight="1" thickTop="1" x14ac:dyDescent="0.2">
      <c r="A70" s="26" t="s">
        <v>63</v>
      </c>
    </row>
    <row r="71" spans="1:17" ht="31.9" customHeight="1" thickTop="1" thickBot="1" x14ac:dyDescent="0.25">
      <c r="C71" s="85" t="s">
        <v>105</v>
      </c>
      <c r="D71" s="85"/>
      <c r="E71" s="85"/>
      <c r="F71" s="85"/>
      <c r="G71" s="85"/>
      <c r="H71" s="85"/>
      <c r="I71" s="85"/>
      <c r="J71" s="85"/>
    </row>
    <row r="72" spans="1:17" ht="12" x14ac:dyDescent="0.2">
      <c r="C72" s="86" t="s">
        <v>106</v>
      </c>
      <c r="D72" s="87"/>
      <c r="E72" s="87"/>
      <c r="F72" s="67"/>
      <c r="G72" s="67"/>
      <c r="H72" s="67"/>
      <c r="I72" s="67"/>
      <c r="J72" s="68"/>
    </row>
    <row r="73" spans="1:17" ht="15" customHeight="1" x14ac:dyDescent="0.2">
      <c r="C73" s="88"/>
      <c r="D73" s="89"/>
      <c r="E73" s="89"/>
      <c r="F73" s="89"/>
      <c r="G73" s="89"/>
      <c r="H73" s="89"/>
      <c r="I73" s="89"/>
      <c r="J73" s="90"/>
    </row>
    <row r="74" spans="1:17" ht="15" customHeight="1" x14ac:dyDescent="0.2">
      <c r="A74" s="26" t="s">
        <v>107</v>
      </c>
      <c r="C74" s="73" t="s">
        <v>108</v>
      </c>
      <c r="D74" s="74"/>
      <c r="E74" s="74"/>
      <c r="F74" s="75">
        <f>SUMIF(K5:K71, IF(K4="","",K4), J5:J71)</f>
        <v>0</v>
      </c>
      <c r="G74" s="76"/>
      <c r="H74" s="76"/>
      <c r="I74" s="76"/>
      <c r="J74" s="77"/>
    </row>
    <row r="75" spans="1:17" ht="15" customHeight="1" x14ac:dyDescent="0.2">
      <c r="A75" s="26" t="s">
        <v>109</v>
      </c>
      <c r="C75" s="73" t="s">
        <v>110</v>
      </c>
      <c r="D75" s="74"/>
      <c r="E75" s="74"/>
      <c r="F75" s="75">
        <f>ROUND(SUMIF(K5:K71, IF(K4="","",K4), J5:J71) * 0.2, 2)</f>
        <v>0</v>
      </c>
      <c r="G75" s="76"/>
      <c r="H75" s="76"/>
      <c r="I75" s="76"/>
      <c r="J75" s="77"/>
    </row>
    <row r="76" spans="1:17" ht="15" customHeight="1" thickBot="1" x14ac:dyDescent="0.25">
      <c r="C76" s="78" t="s">
        <v>111</v>
      </c>
      <c r="D76" s="79"/>
      <c r="E76" s="79"/>
      <c r="F76" s="80">
        <f>SUM(F74:F75)</f>
        <v>0</v>
      </c>
      <c r="G76" s="81"/>
      <c r="H76" s="81"/>
      <c r="I76" s="81"/>
      <c r="J76" s="82"/>
    </row>
    <row r="77" spans="1:17" ht="12" x14ac:dyDescent="0.2">
      <c r="C77" s="69"/>
      <c r="D77" s="69"/>
      <c r="E77" s="69"/>
      <c r="F77" s="69"/>
      <c r="G77" s="69"/>
      <c r="H77" s="69"/>
      <c r="I77" s="69"/>
      <c r="J77" s="69"/>
    </row>
    <row r="78" spans="1:17" ht="15" customHeight="1" x14ac:dyDescent="0.2">
      <c r="C78" s="70"/>
      <c r="D78" s="70"/>
      <c r="E78" s="70"/>
      <c r="F78" s="70"/>
      <c r="G78" s="70"/>
      <c r="H78" s="70"/>
      <c r="I78" s="70"/>
      <c r="J78" s="70"/>
    </row>
    <row r="79" spans="1:17" ht="56.65" customHeight="1" x14ac:dyDescent="0.2">
      <c r="F79" s="71" t="s">
        <v>112</v>
      </c>
      <c r="G79" s="71"/>
      <c r="H79" s="71"/>
      <c r="I79" s="71"/>
      <c r="J79" s="71"/>
    </row>
    <row r="80" spans="1:17" ht="15" customHeight="1" thickBot="1" x14ac:dyDescent="0.25"/>
    <row r="81" spans="3:10" ht="85.15" customHeight="1" thickBot="1" x14ac:dyDescent="0.25">
      <c r="C81" s="72" t="s">
        <v>113</v>
      </c>
      <c r="D81" s="72"/>
      <c r="F81" s="72" t="s">
        <v>114</v>
      </c>
      <c r="G81" s="72"/>
      <c r="H81" s="72"/>
      <c r="I81" s="72"/>
      <c r="J81" s="72"/>
    </row>
  </sheetData>
  <sheetProtection algorithmName="SHA-512" hashValue="NhKunXD5LNFeGJp461EvfeeSr+jALnNqBHtLkKPmPKXukBx6j6Zfymr1Mr90ipCaMDGjRBzwG1F7h+FZIN/+Dg==" saltValue="bQ/2fUREdbh0kpOB2e/E3g==" spinCount="100000" sheet="1" scenarios="1" selectLockedCells="1"/>
  <mergeCells count="47">
    <mergeCell ref="C23:I23"/>
    <mergeCell ref="C3:E3"/>
    <mergeCell ref="C4:E4"/>
    <mergeCell ref="C7:I7"/>
    <mergeCell ref="C8:E8"/>
    <mergeCell ref="C11:E11"/>
    <mergeCell ref="C12:I12"/>
    <mergeCell ref="C15:I15"/>
    <mergeCell ref="C17:E17"/>
    <mergeCell ref="C18:I18"/>
    <mergeCell ref="C20:I20"/>
    <mergeCell ref="C22:E22"/>
    <mergeCell ref="C50:E50"/>
    <mergeCell ref="C24:I24"/>
    <mergeCell ref="C25:I25"/>
    <mergeCell ref="C27:I27"/>
    <mergeCell ref="C29:I29"/>
    <mergeCell ref="C31:E31"/>
    <mergeCell ref="C33:E33"/>
    <mergeCell ref="C35:I35"/>
    <mergeCell ref="C36:I36"/>
    <mergeCell ref="C38:I38"/>
    <mergeCell ref="C40:I40"/>
    <mergeCell ref="C49:I49"/>
    <mergeCell ref="C73:J73"/>
    <mergeCell ref="C54:I54"/>
    <mergeCell ref="C58:I58"/>
    <mergeCell ref="C59:E59"/>
    <mergeCell ref="C61:E61"/>
    <mergeCell ref="C62:I62"/>
    <mergeCell ref="C65:I65"/>
    <mergeCell ref="C66:I66"/>
    <mergeCell ref="C68:I68"/>
    <mergeCell ref="C69:E69"/>
    <mergeCell ref="C71:J71"/>
    <mergeCell ref="C72:E72"/>
    <mergeCell ref="C74:E74"/>
    <mergeCell ref="F74:J74"/>
    <mergeCell ref="C75:E75"/>
    <mergeCell ref="F75:J75"/>
    <mergeCell ref="C76:E76"/>
    <mergeCell ref="F76:J76"/>
    <mergeCell ref="C77:J77"/>
    <mergeCell ref="C78:J78"/>
    <mergeCell ref="F79:J79"/>
    <mergeCell ref="C81:D81"/>
    <mergeCell ref="F81:J81"/>
  </mergeCells>
  <phoneticPr fontId="0" type="noConversion"/>
  <conditionalFormatting sqref="I1:I6 I8:I11 I13:I14 I16:I17 I19 I21:I22 I26 I28 I30:I34 I37 I39 I41:I48 I50:I53 I55:I57 I59:I61 I63:I64 I67 I69:I70 I72 I80 I82:I65536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1:H6 H8:H11 H13:H14 H16:H17 H19 H21:H22 H26 H28 H30:H34 H37 H39 H41:H48 H50:H53 H55:H57 H59:H61 H63:H64 H67 H69:H70 H72 H80 H82:H65536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91" fitToHeight="32767" orientation="portrait" r:id="rId1"/>
  <headerFooter alignWithMargins="0">
    <oddHeader>&amp;LDCE-012018-PS - Vestiaires Foot Mens
Mens&amp;RDPGF - Lot n°8 ENDUIT-PEINTURES-NETTOYAGE 
CONSULTATION - Edition du 7/03/2018</oddHeader>
    <oddFooter>&amp;LMr SAYETTAT PATRICE&amp;CEdition du 7/03/2018&amp;RPage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97"/>
  <sheetViews>
    <sheetView topLeftCell="A37" zoomScaleNormal="100" workbookViewId="0">
      <selection activeCell="G84" sqref="G84:G85"/>
    </sheetView>
  </sheetViews>
  <sheetFormatPr baseColWidth="10" defaultColWidth="10.7109375" defaultRowHeight="12.75" x14ac:dyDescent="0.2"/>
  <cols>
    <col min="1" max="1" width="0.140625" customWidth="1"/>
    <col min="2" max="2" width="10.140625" style="8" customWidth="1"/>
    <col min="3" max="3" width="31.28515625" style="8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1" spans="2:9" ht="9.1999999999999993" customHeight="1" x14ac:dyDescent="0.2">
      <c r="B1" s="111"/>
      <c r="C1" s="109"/>
      <c r="D1" s="33"/>
      <c r="E1" s="1"/>
      <c r="F1" s="1"/>
      <c r="G1" s="1"/>
      <c r="H1" s="1"/>
      <c r="I1" s="2"/>
    </row>
    <row r="2" spans="2:9" ht="9.1999999999999993" customHeight="1" x14ac:dyDescent="0.2">
      <c r="B2" s="112"/>
      <c r="C2" s="110"/>
      <c r="D2" s="34"/>
      <c r="E2" s="103"/>
      <c r="F2" s="103"/>
      <c r="G2" s="103"/>
      <c r="H2" s="103"/>
      <c r="I2" s="4"/>
    </row>
    <row r="3" spans="2:9" ht="9.1999999999999993" customHeight="1" x14ac:dyDescent="0.2">
      <c r="B3" s="112"/>
      <c r="C3" s="110"/>
      <c r="D3" s="34"/>
      <c r="E3" s="103"/>
      <c r="F3" s="103"/>
      <c r="G3" s="103"/>
      <c r="H3" s="103"/>
      <c r="I3" s="4"/>
    </row>
    <row r="4" spans="2:9" ht="9.1999999999999993" customHeight="1" x14ac:dyDescent="0.2">
      <c r="B4" s="112"/>
      <c r="C4" s="110"/>
      <c r="D4" s="34"/>
      <c r="E4" s="103"/>
      <c r="F4" s="103"/>
      <c r="G4" s="103"/>
      <c r="H4" s="103"/>
      <c r="I4" s="4"/>
    </row>
    <row r="5" spans="2:9" ht="9.1999999999999993" customHeight="1" x14ac:dyDescent="0.2">
      <c r="B5" s="112"/>
      <c r="C5" s="110"/>
      <c r="D5" s="34"/>
      <c r="E5" s="103"/>
      <c r="F5" s="103"/>
      <c r="G5" s="103"/>
      <c r="H5" s="103"/>
      <c r="I5" s="4"/>
    </row>
    <row r="6" spans="2:9" ht="9.1999999999999993" customHeight="1" x14ac:dyDescent="0.2">
      <c r="B6" s="112"/>
      <c r="C6" s="110"/>
      <c r="D6" s="34"/>
      <c r="E6" s="103"/>
      <c r="F6" s="103"/>
      <c r="G6" s="103"/>
      <c r="H6" s="103"/>
      <c r="I6" s="4"/>
    </row>
    <row r="7" spans="2:9" ht="9.1999999999999993" customHeight="1" x14ac:dyDescent="0.2">
      <c r="B7" s="112"/>
      <c r="C7" s="110"/>
      <c r="D7" s="34"/>
      <c r="E7" s="103"/>
      <c r="F7" s="103"/>
      <c r="G7" s="103"/>
      <c r="H7" s="103"/>
      <c r="I7" s="4"/>
    </row>
    <row r="8" spans="2:9" ht="9.1999999999999993" customHeight="1" x14ac:dyDescent="0.2">
      <c r="B8" s="100"/>
      <c r="C8" s="102"/>
      <c r="D8" s="34"/>
      <c r="E8" s="103"/>
      <c r="F8" s="103"/>
      <c r="G8" s="103"/>
      <c r="H8" s="103"/>
      <c r="I8" s="4"/>
    </row>
    <row r="9" spans="2:9" ht="9.1999999999999993" customHeight="1" x14ac:dyDescent="0.2">
      <c r="B9" s="100"/>
      <c r="C9" s="102"/>
      <c r="D9" s="34"/>
      <c r="E9" s="103"/>
      <c r="F9" s="103"/>
      <c r="G9" s="103"/>
      <c r="H9" s="103"/>
      <c r="I9" s="4"/>
    </row>
    <row r="10" spans="2:9" ht="9.1999999999999993" customHeight="1" x14ac:dyDescent="0.2">
      <c r="B10" s="100"/>
      <c r="C10" s="102"/>
      <c r="D10" s="34"/>
      <c r="E10" s="103"/>
      <c r="F10" s="103"/>
      <c r="G10" s="103"/>
      <c r="H10" s="103"/>
      <c r="I10" s="4"/>
    </row>
    <row r="11" spans="2:9" ht="9.1999999999999993" customHeight="1" x14ac:dyDescent="0.2">
      <c r="B11" s="100"/>
      <c r="C11" s="102"/>
      <c r="D11" s="35"/>
      <c r="E11" s="104" t="str">
        <f>IF(Paramètres!$C$5&lt;&gt;"", Paramètres!$C$5, "")</f>
        <v>Extension des vestiaires du foot
Stade Laurent Turc</v>
      </c>
      <c r="F11" s="105"/>
      <c r="G11" s="105"/>
      <c r="H11" s="105"/>
      <c r="I11" s="37"/>
    </row>
    <row r="12" spans="2:9" ht="9.1999999999999993" customHeight="1" x14ac:dyDescent="0.2">
      <c r="B12" s="100"/>
      <c r="C12" s="102"/>
      <c r="D12" s="35"/>
      <c r="E12" s="105"/>
      <c r="F12" s="105"/>
      <c r="G12" s="105"/>
      <c r="H12" s="105"/>
      <c r="I12" s="37"/>
    </row>
    <row r="13" spans="2:9" ht="9.1999999999999993" customHeight="1" x14ac:dyDescent="0.2">
      <c r="B13" s="100"/>
      <c r="C13" s="102"/>
      <c r="D13" s="35"/>
      <c r="E13" s="105"/>
      <c r="F13" s="105"/>
      <c r="G13" s="105"/>
      <c r="H13" s="105"/>
      <c r="I13" s="37"/>
    </row>
    <row r="14" spans="2:9" ht="9.1999999999999993" customHeight="1" x14ac:dyDescent="0.2">
      <c r="B14" s="100"/>
      <c r="C14" s="102"/>
      <c r="D14" s="35"/>
      <c r="E14" s="105"/>
      <c r="F14" s="105"/>
      <c r="G14" s="105"/>
      <c r="H14" s="105"/>
      <c r="I14" s="37"/>
    </row>
    <row r="15" spans="2:9" ht="9.1999999999999993" customHeight="1" x14ac:dyDescent="0.2">
      <c r="B15" s="100"/>
      <c r="C15" s="102"/>
      <c r="D15" s="35"/>
      <c r="E15" s="105"/>
      <c r="F15" s="105"/>
      <c r="G15" s="105"/>
      <c r="H15" s="105"/>
      <c r="I15" s="37"/>
    </row>
    <row r="16" spans="2:9" ht="9.1999999999999993" customHeight="1" x14ac:dyDescent="0.2">
      <c r="B16" s="100"/>
      <c r="C16" s="102"/>
      <c r="D16" s="34"/>
      <c r="E16" s="105"/>
      <c r="F16" s="105"/>
      <c r="G16" s="105"/>
      <c r="H16" s="105"/>
      <c r="I16" s="38"/>
    </row>
    <row r="17" spans="2:12" ht="9.1999999999999993" customHeight="1" x14ac:dyDescent="0.2">
      <c r="B17" s="100"/>
      <c r="C17" s="102"/>
      <c r="D17" s="34"/>
      <c r="E17" s="105"/>
      <c r="F17" s="105"/>
      <c r="G17" s="105"/>
      <c r="H17" s="105"/>
      <c r="I17" s="38"/>
    </row>
    <row r="18" spans="2:12" ht="9.1999999999999993" customHeight="1" x14ac:dyDescent="0.2">
      <c r="B18" s="100"/>
      <c r="C18" s="102"/>
      <c r="D18" s="34"/>
      <c r="E18" s="105"/>
      <c r="F18" s="105"/>
      <c r="G18" s="105"/>
      <c r="H18" s="105"/>
      <c r="I18" s="38"/>
    </row>
    <row r="19" spans="2:12" ht="9.1999999999999993" customHeight="1" x14ac:dyDescent="0.2">
      <c r="B19" s="100"/>
      <c r="C19" s="102"/>
      <c r="D19" s="34"/>
      <c r="E19" s="105"/>
      <c r="F19" s="105"/>
      <c r="G19" s="105"/>
      <c r="H19" s="105"/>
      <c r="I19" s="38"/>
    </row>
    <row r="20" spans="2:12" ht="9.1999999999999993" customHeight="1" x14ac:dyDescent="0.2">
      <c r="B20" s="100"/>
      <c r="C20" s="102"/>
      <c r="D20" s="35"/>
      <c r="E20" s="104" t="str">
        <f>IF(Paramètres!$C$24&lt;&gt;"", Paramètres!$C$24, "") &amp;"
"&amp; IF(Paramètres!$C$28&lt;&gt;"", Paramètres!$C$28, "") &amp; "
" &amp; IF(Paramètres!$C$26&lt;&gt;"", Paramètres!$C$26, "")</f>
        <v xml:space="preserve">
Mens</v>
      </c>
      <c r="F20" s="105"/>
      <c r="G20" s="105"/>
      <c r="H20" s="105"/>
      <c r="I20" s="28"/>
    </row>
    <row r="21" spans="2:12" ht="9.1999999999999993" customHeight="1" x14ac:dyDescent="0.3">
      <c r="B21" s="100"/>
      <c r="C21" s="102"/>
      <c r="D21" s="35"/>
      <c r="E21" s="105"/>
      <c r="F21" s="105"/>
      <c r="G21" s="105"/>
      <c r="H21" s="105"/>
      <c r="I21" s="29"/>
    </row>
    <row r="22" spans="2:12" ht="9.1999999999999993" customHeight="1" x14ac:dyDescent="0.3">
      <c r="B22" s="100"/>
      <c r="C22" s="102"/>
      <c r="D22" s="35"/>
      <c r="E22" s="105"/>
      <c r="F22" s="105"/>
      <c r="G22" s="105"/>
      <c r="H22" s="105"/>
      <c r="I22" s="29"/>
    </row>
    <row r="23" spans="2:12" ht="9.1999999999999993" customHeight="1" x14ac:dyDescent="0.2">
      <c r="B23" s="100"/>
      <c r="C23" s="102"/>
      <c r="D23" s="35"/>
      <c r="E23" s="105"/>
      <c r="F23" s="105"/>
      <c r="G23" s="105"/>
      <c r="H23" s="105"/>
      <c r="I23" s="28"/>
    </row>
    <row r="24" spans="2:12" ht="9.1999999999999993" customHeight="1" x14ac:dyDescent="0.2">
      <c r="B24" s="100"/>
      <c r="C24" s="102"/>
      <c r="D24" s="35"/>
      <c r="E24" s="105"/>
      <c r="F24" s="105"/>
      <c r="G24" s="105"/>
      <c r="H24" s="105"/>
      <c r="I24" s="28"/>
    </row>
    <row r="25" spans="2:12" ht="9.1999999999999993" customHeight="1" x14ac:dyDescent="0.2">
      <c r="B25" s="100"/>
      <c r="C25" s="102"/>
      <c r="D25" s="34"/>
      <c r="E25" s="105"/>
      <c r="F25" s="105"/>
      <c r="G25" s="105"/>
      <c r="H25" s="105"/>
      <c r="I25" s="38"/>
    </row>
    <row r="26" spans="2:12" ht="9.1999999999999993" customHeight="1" x14ac:dyDescent="0.2">
      <c r="B26" s="100"/>
      <c r="C26" s="102"/>
      <c r="D26" s="34"/>
      <c r="E26" s="105"/>
      <c r="F26" s="105"/>
      <c r="G26" s="105"/>
      <c r="H26" s="105"/>
      <c r="I26" s="38"/>
    </row>
    <row r="27" spans="2:12" ht="9.1999999999999993" customHeight="1" x14ac:dyDescent="0.2">
      <c r="B27" s="100"/>
      <c r="C27" s="102"/>
      <c r="D27" s="34"/>
      <c r="E27" s="105"/>
      <c r="F27" s="105"/>
      <c r="G27" s="105"/>
      <c r="H27" s="105"/>
      <c r="I27" s="38"/>
      <c r="J27" s="5"/>
      <c r="K27" s="5"/>
      <c r="L27" s="5"/>
    </row>
    <row r="28" spans="2:12" ht="9.1999999999999993" customHeight="1" x14ac:dyDescent="0.2">
      <c r="B28" s="100"/>
      <c r="C28" s="102"/>
      <c r="D28" s="35"/>
      <c r="E28" s="106"/>
      <c r="F28" s="107"/>
      <c r="G28" s="107"/>
      <c r="H28" s="107"/>
      <c r="I28" s="30"/>
    </row>
    <row r="29" spans="2:12" ht="9.1999999999999993" customHeight="1" x14ac:dyDescent="0.2">
      <c r="B29" s="100"/>
      <c r="C29" s="102"/>
      <c r="D29" s="35"/>
      <c r="E29" s="107"/>
      <c r="F29" s="107"/>
      <c r="G29" s="107"/>
      <c r="H29" s="107"/>
      <c r="I29" s="30"/>
    </row>
    <row r="30" spans="2:12" ht="9.1999999999999993" customHeight="1" x14ac:dyDescent="0.2">
      <c r="B30" s="100"/>
      <c r="C30" s="102"/>
      <c r="D30" s="35"/>
      <c r="E30" s="107"/>
      <c r="F30" s="107"/>
      <c r="G30" s="107"/>
      <c r="H30" s="107"/>
      <c r="I30" s="30"/>
    </row>
    <row r="31" spans="2:12" ht="9.1999999999999993" customHeight="1" x14ac:dyDescent="0.2">
      <c r="B31" s="100"/>
      <c r="C31" s="102"/>
      <c r="D31" s="35"/>
      <c r="E31" s="107"/>
      <c r="F31" s="107"/>
      <c r="G31" s="107"/>
      <c r="H31" s="107"/>
      <c r="I31" s="30"/>
    </row>
    <row r="32" spans="2:12" ht="9.1999999999999993" customHeight="1" x14ac:dyDescent="0.2">
      <c r="B32" s="100"/>
      <c r="C32" s="102"/>
      <c r="D32" s="35"/>
      <c r="E32" s="107"/>
      <c r="F32" s="107"/>
      <c r="G32" s="107"/>
      <c r="H32" s="107"/>
      <c r="I32" s="30"/>
    </row>
    <row r="33" spans="2:9" ht="9.1999999999999993" customHeight="1" x14ac:dyDescent="0.2">
      <c r="B33" s="100"/>
      <c r="C33" s="102"/>
      <c r="D33" s="35"/>
      <c r="E33" s="107"/>
      <c r="F33" s="107"/>
      <c r="G33" s="107"/>
      <c r="H33" s="107"/>
      <c r="I33" s="30"/>
    </row>
    <row r="34" spans="2:9" ht="9.1999999999999993" customHeight="1" x14ac:dyDescent="0.2">
      <c r="B34" s="100"/>
      <c r="C34" s="102"/>
      <c r="D34" s="35"/>
      <c r="E34" s="107"/>
      <c r="F34" s="107"/>
      <c r="G34" s="107"/>
      <c r="H34" s="107"/>
      <c r="I34" s="30"/>
    </row>
    <row r="35" spans="2:9" ht="9.1999999999999993" customHeight="1" x14ac:dyDescent="0.2">
      <c r="B35" s="100"/>
      <c r="C35" s="102"/>
      <c r="D35" s="35"/>
      <c r="E35" s="107"/>
      <c r="F35" s="107"/>
      <c r="G35" s="107"/>
      <c r="H35" s="107"/>
      <c r="I35" s="30"/>
    </row>
    <row r="36" spans="2:9" ht="9.1999999999999993" customHeight="1" x14ac:dyDescent="0.2">
      <c r="B36" s="100"/>
      <c r="C36" s="102"/>
      <c r="D36" s="35"/>
      <c r="E36" s="107"/>
      <c r="F36" s="107"/>
      <c r="G36" s="107"/>
      <c r="H36" s="107"/>
      <c r="I36" s="30"/>
    </row>
    <row r="37" spans="2:9" ht="9.1999999999999993" customHeight="1" x14ac:dyDescent="0.2">
      <c r="B37" s="100"/>
      <c r="C37" s="102"/>
      <c r="D37" s="35"/>
      <c r="E37" s="107"/>
      <c r="F37" s="107"/>
      <c r="G37" s="107"/>
      <c r="H37" s="107"/>
      <c r="I37" s="30"/>
    </row>
    <row r="38" spans="2:9" ht="9.1999999999999993" customHeight="1" x14ac:dyDescent="0.2">
      <c r="B38" s="100"/>
      <c r="C38" s="102"/>
      <c r="D38" s="35"/>
      <c r="E38" s="107"/>
      <c r="F38" s="107"/>
      <c r="G38" s="107"/>
      <c r="H38" s="107"/>
      <c r="I38" s="30"/>
    </row>
    <row r="39" spans="2:9" ht="9.1999999999999993" customHeight="1" x14ac:dyDescent="0.2">
      <c r="B39" s="100"/>
      <c r="C39" s="102"/>
      <c r="D39" s="35"/>
      <c r="E39" s="107"/>
      <c r="F39" s="107"/>
      <c r="G39" s="107"/>
      <c r="H39" s="107"/>
      <c r="I39" s="30"/>
    </row>
    <row r="40" spans="2:9" ht="9.1999999999999993" customHeight="1" x14ac:dyDescent="0.2">
      <c r="B40" s="100"/>
      <c r="C40" s="102"/>
      <c r="D40" s="35"/>
      <c r="E40" s="107"/>
      <c r="F40" s="107"/>
      <c r="G40" s="107"/>
      <c r="H40" s="107"/>
      <c r="I40" s="30"/>
    </row>
    <row r="41" spans="2:9" ht="9.1999999999999993" customHeight="1" x14ac:dyDescent="0.2">
      <c r="B41" s="100"/>
      <c r="C41" s="102"/>
      <c r="D41" s="35"/>
      <c r="E41" s="107"/>
      <c r="F41" s="107"/>
      <c r="G41" s="107"/>
      <c r="H41" s="107"/>
      <c r="I41" s="30"/>
    </row>
    <row r="42" spans="2:9" ht="9.1999999999999993" customHeight="1" x14ac:dyDescent="0.2">
      <c r="B42" s="100"/>
      <c r="C42" s="102"/>
      <c r="D42" s="35"/>
      <c r="E42" s="107"/>
      <c r="F42" s="107"/>
      <c r="G42" s="107"/>
      <c r="H42" s="107"/>
      <c r="I42" s="30"/>
    </row>
    <row r="43" spans="2:9" ht="9.1999999999999993" customHeight="1" x14ac:dyDescent="0.2">
      <c r="B43" s="100"/>
      <c r="C43" s="102"/>
      <c r="D43" s="35"/>
      <c r="E43" s="107"/>
      <c r="F43" s="107"/>
      <c r="G43" s="107"/>
      <c r="H43" s="107"/>
      <c r="I43" s="30"/>
    </row>
    <row r="44" spans="2:9" ht="9.1999999999999993" customHeight="1" x14ac:dyDescent="0.2">
      <c r="B44" s="100"/>
      <c r="C44" s="102"/>
      <c r="D44" s="34"/>
      <c r="E44" s="107"/>
      <c r="F44" s="107"/>
      <c r="G44" s="107"/>
      <c r="H44" s="107"/>
      <c r="I44" s="38"/>
    </row>
    <row r="45" spans="2:9" ht="9.1999999999999993" customHeight="1" x14ac:dyDescent="0.2">
      <c r="B45" s="100"/>
      <c r="C45" s="102"/>
      <c r="D45" s="35"/>
      <c r="E45" s="107"/>
      <c r="F45" s="107"/>
      <c r="G45" s="107"/>
      <c r="H45" s="107"/>
      <c r="I45" s="40"/>
    </row>
    <row r="46" spans="2:9" ht="9.1999999999999993" customHeight="1" x14ac:dyDescent="0.2">
      <c r="B46" s="100"/>
      <c r="C46" s="102"/>
      <c r="D46" s="35"/>
      <c r="E46" s="39"/>
      <c r="F46" s="39"/>
      <c r="G46" s="39"/>
      <c r="H46" s="39"/>
      <c r="I46" s="40"/>
    </row>
    <row r="47" spans="2:9" ht="9.1999999999999993" customHeight="1" x14ac:dyDescent="0.2">
      <c r="B47" s="100"/>
      <c r="C47" s="102"/>
      <c r="D47" s="35"/>
      <c r="E47" s="96" t="s">
        <v>115</v>
      </c>
      <c r="F47" s="96"/>
      <c r="G47" s="96"/>
      <c r="H47" s="96"/>
      <c r="I47" s="40"/>
    </row>
    <row r="48" spans="2:9" ht="9.1999999999999993" customHeight="1" x14ac:dyDescent="0.2">
      <c r="B48" s="100"/>
      <c r="C48" s="102"/>
      <c r="D48" s="34"/>
      <c r="E48" s="96"/>
      <c r="F48" s="96"/>
      <c r="G48" s="96"/>
      <c r="H48" s="96"/>
      <c r="I48" s="38"/>
    </row>
    <row r="49" spans="2:9" ht="9.1999999999999993" customHeight="1" x14ac:dyDescent="0.2">
      <c r="B49" s="100"/>
      <c r="C49" s="102"/>
      <c r="D49" s="35"/>
      <c r="E49" s="96"/>
      <c r="F49" s="96"/>
      <c r="G49" s="96"/>
      <c r="H49" s="96"/>
      <c r="I49" s="41"/>
    </row>
    <row r="50" spans="2:9" ht="9.1999999999999993" customHeight="1" x14ac:dyDescent="0.2">
      <c r="B50" s="100"/>
      <c r="C50" s="102"/>
      <c r="D50" s="35"/>
      <c r="E50" s="96"/>
      <c r="F50" s="96"/>
      <c r="G50" s="96"/>
      <c r="H50" s="96"/>
      <c r="I50" s="41"/>
    </row>
    <row r="51" spans="2:9" ht="9.1999999999999993" customHeight="1" x14ac:dyDescent="0.2">
      <c r="B51" s="100"/>
      <c r="C51" s="102"/>
      <c r="D51" s="35"/>
      <c r="E51" s="96"/>
      <c r="F51" s="96"/>
      <c r="G51" s="96"/>
      <c r="H51" s="96"/>
      <c r="I51" s="41"/>
    </row>
    <row r="52" spans="2:9" ht="9.1999999999999993" customHeight="1" x14ac:dyDescent="0.2">
      <c r="B52" s="100"/>
      <c r="C52" s="102"/>
      <c r="D52" s="35"/>
      <c r="E52" s="96"/>
      <c r="F52" s="96"/>
      <c r="G52" s="96"/>
      <c r="H52" s="96"/>
      <c r="I52" s="41"/>
    </row>
    <row r="53" spans="2:9" ht="9.1999999999999993" customHeight="1" x14ac:dyDescent="0.2">
      <c r="B53" s="100"/>
      <c r="C53" s="102"/>
      <c r="D53" s="35"/>
      <c r="E53" s="96"/>
      <c r="F53" s="96"/>
      <c r="G53" s="96"/>
      <c r="H53" s="96"/>
      <c r="I53" s="41"/>
    </row>
    <row r="54" spans="2:9" ht="9.1999999999999993" customHeight="1" x14ac:dyDescent="0.2">
      <c r="B54" s="100"/>
      <c r="C54" s="102"/>
      <c r="D54" s="35"/>
      <c r="E54" s="96"/>
      <c r="F54" s="96"/>
      <c r="G54" s="96"/>
      <c r="H54" s="96"/>
      <c r="I54" s="41"/>
    </row>
    <row r="55" spans="2:9" ht="9.1999999999999993" customHeight="1" x14ac:dyDescent="0.2">
      <c r="B55" s="100"/>
      <c r="C55" s="102"/>
      <c r="D55" s="35"/>
      <c r="E55" s="96"/>
      <c r="F55" s="96"/>
      <c r="G55" s="96"/>
      <c r="H55" s="96"/>
      <c r="I55" s="41"/>
    </row>
    <row r="56" spans="2:9" ht="9.1999999999999993" customHeight="1" x14ac:dyDescent="0.2">
      <c r="B56" s="100"/>
      <c r="C56" s="102"/>
      <c r="D56" s="35"/>
      <c r="E56" s="96"/>
      <c r="F56" s="96"/>
      <c r="G56" s="96"/>
      <c r="H56" s="96"/>
      <c r="I56" s="41"/>
    </row>
    <row r="57" spans="2:9" ht="9.1999999999999993" customHeight="1" x14ac:dyDescent="0.2">
      <c r="B57" s="100"/>
      <c r="C57" s="102"/>
      <c r="D57" s="34"/>
      <c r="E57" s="96"/>
      <c r="F57" s="96"/>
      <c r="G57" s="96"/>
      <c r="H57" s="96"/>
      <c r="I57" s="4"/>
    </row>
    <row r="58" spans="2:9" ht="9.1999999999999993" customHeight="1" x14ac:dyDescent="0.2">
      <c r="B58" s="100"/>
      <c r="C58" s="102"/>
      <c r="D58" s="34"/>
      <c r="E58" s="96"/>
      <c r="F58" s="96"/>
      <c r="G58" s="96"/>
      <c r="H58" s="96"/>
      <c r="I58" s="4"/>
    </row>
    <row r="59" spans="2:9" ht="9.1999999999999993" customHeight="1" x14ac:dyDescent="0.2">
      <c r="B59" s="100"/>
      <c r="C59" s="102"/>
      <c r="D59" s="34"/>
      <c r="E59" s="3"/>
      <c r="F59" s="3"/>
      <c r="G59" s="3"/>
      <c r="H59" s="3"/>
      <c r="I59" s="4"/>
    </row>
    <row r="60" spans="2:9" ht="9.1999999999999993" customHeight="1" x14ac:dyDescent="0.2">
      <c r="B60" s="100"/>
      <c r="C60" s="102"/>
      <c r="D60" s="34"/>
      <c r="E60" s="106" t="str">
        <f xml:space="preserve"> IF(Paramètres!$C$9&lt;&gt;"", Paramètres!$C$9, "")</f>
        <v>Lot n°8</v>
      </c>
      <c r="F60" s="113"/>
      <c r="G60" s="113"/>
      <c r="H60" s="113"/>
      <c r="I60" s="4"/>
    </row>
    <row r="61" spans="2:9" ht="9.1999999999999993" customHeight="1" x14ac:dyDescent="0.2">
      <c r="B61" s="100"/>
      <c r="C61" s="102"/>
      <c r="D61" s="34"/>
      <c r="E61" s="113"/>
      <c r="F61" s="113"/>
      <c r="G61" s="113"/>
      <c r="H61" s="113"/>
      <c r="I61" s="4"/>
    </row>
    <row r="62" spans="2:9" ht="9.1999999999999993" customHeight="1" x14ac:dyDescent="0.2">
      <c r="B62" s="100"/>
      <c r="C62" s="102"/>
      <c r="D62" s="34"/>
      <c r="E62" s="113"/>
      <c r="F62" s="113"/>
      <c r="G62" s="113"/>
      <c r="H62" s="113"/>
      <c r="I62" s="4"/>
    </row>
    <row r="63" spans="2:9" ht="9.1999999999999993" customHeight="1" x14ac:dyDescent="0.2">
      <c r="B63" s="100"/>
      <c r="C63" s="102"/>
      <c r="D63" s="34"/>
      <c r="E63" s="108" t="str">
        <f xml:space="preserve"> IF(Paramètres!$C$11&lt;&gt;"", Paramètres!$C$11, "")</f>
        <v>ENDUIT-PEINTURES-NETTOYAGE</v>
      </c>
      <c r="F63" s="108"/>
      <c r="G63" s="108"/>
      <c r="H63" s="108"/>
      <c r="I63" s="4"/>
    </row>
    <row r="64" spans="2:9" ht="9.1999999999999993" customHeight="1" x14ac:dyDescent="0.2">
      <c r="B64" s="100"/>
      <c r="C64" s="102"/>
      <c r="D64" s="34"/>
      <c r="E64" s="108"/>
      <c r="F64" s="108"/>
      <c r="G64" s="108"/>
      <c r="H64" s="108"/>
      <c r="I64" s="4"/>
    </row>
    <row r="65" spans="2:9" ht="9.1999999999999993" customHeight="1" x14ac:dyDescent="0.2">
      <c r="B65" s="100"/>
      <c r="C65" s="102"/>
      <c r="D65" s="34"/>
      <c r="E65" s="108"/>
      <c r="F65" s="108"/>
      <c r="G65" s="108"/>
      <c r="H65" s="108"/>
      <c r="I65" s="4"/>
    </row>
    <row r="66" spans="2:9" ht="9.1999999999999993" customHeight="1" x14ac:dyDescent="0.2">
      <c r="B66" s="100"/>
      <c r="C66" s="102"/>
      <c r="D66" s="34"/>
      <c r="E66" s="108"/>
      <c r="F66" s="108"/>
      <c r="G66" s="108"/>
      <c r="H66" s="108"/>
      <c r="I66" s="4"/>
    </row>
    <row r="67" spans="2:9" ht="9.1999999999999993" customHeight="1" x14ac:dyDescent="0.2">
      <c r="B67" s="100"/>
      <c r="C67" s="102"/>
      <c r="D67" s="34"/>
      <c r="E67" s="108"/>
      <c r="F67" s="108"/>
      <c r="G67" s="108"/>
      <c r="H67" s="108"/>
      <c r="I67" s="4"/>
    </row>
    <row r="68" spans="2:9" ht="9.1999999999999993" customHeight="1" x14ac:dyDescent="0.2">
      <c r="B68" s="100"/>
      <c r="C68" s="102"/>
      <c r="D68" s="34"/>
      <c r="E68" s="108"/>
      <c r="F68" s="108"/>
      <c r="G68" s="108"/>
      <c r="H68" s="108"/>
      <c r="I68" s="4"/>
    </row>
    <row r="69" spans="2:9" ht="9.1999999999999993" customHeight="1" x14ac:dyDescent="0.2">
      <c r="B69" s="100"/>
      <c r="C69" s="102"/>
      <c r="D69" s="34"/>
      <c r="E69" s="108"/>
      <c r="F69" s="108"/>
      <c r="G69" s="108"/>
      <c r="H69" s="108"/>
      <c r="I69" s="4"/>
    </row>
    <row r="70" spans="2:9" ht="9.1999999999999993" customHeight="1" x14ac:dyDescent="0.2">
      <c r="B70" s="100"/>
      <c r="C70" s="102"/>
      <c r="D70" s="34"/>
      <c r="E70" s="3"/>
      <c r="F70" s="6"/>
      <c r="G70" s="6"/>
      <c r="H70" s="3"/>
      <c r="I70" s="4"/>
    </row>
    <row r="71" spans="2:9" ht="9.1999999999999993" customHeight="1" x14ac:dyDescent="0.2">
      <c r="B71" s="100"/>
      <c r="C71" s="101" t="s">
        <v>117</v>
      </c>
      <c r="D71" s="34"/>
      <c r="E71" s="3"/>
      <c r="H71" s="3"/>
      <c r="I71" s="4"/>
    </row>
    <row r="72" spans="2:9" ht="9.1999999999999993" customHeight="1" x14ac:dyDescent="0.2">
      <c r="B72" s="100"/>
      <c r="C72" s="102"/>
      <c r="D72" s="34"/>
      <c r="E72" s="3"/>
      <c r="H72" s="3"/>
      <c r="I72" s="4"/>
    </row>
    <row r="73" spans="2:9" ht="9.1999999999999993" customHeight="1" x14ac:dyDescent="0.2">
      <c r="B73" s="100"/>
      <c r="C73" s="102"/>
      <c r="D73" s="34"/>
      <c r="E73" s="3"/>
      <c r="H73" s="3"/>
      <c r="I73" s="4"/>
    </row>
    <row r="74" spans="2:9" ht="9.1999999999999993" customHeight="1" x14ac:dyDescent="0.2">
      <c r="B74" s="100"/>
      <c r="C74" s="102"/>
      <c r="D74" s="34"/>
      <c r="E74" s="3"/>
      <c r="H74" s="3"/>
      <c r="I74" s="4"/>
    </row>
    <row r="75" spans="2:9" ht="9.1999999999999993" customHeight="1" x14ac:dyDescent="0.2">
      <c r="B75" s="100"/>
      <c r="C75" s="102"/>
      <c r="D75" s="34"/>
      <c r="E75" s="3"/>
      <c r="H75" s="3"/>
      <c r="I75" s="4"/>
    </row>
    <row r="76" spans="2:9" ht="9.1999999999999993" customHeight="1" x14ac:dyDescent="0.2">
      <c r="B76" s="100"/>
      <c r="C76" s="102"/>
      <c r="D76" s="34"/>
      <c r="E76" s="3"/>
      <c r="H76" s="3"/>
      <c r="I76" s="4"/>
    </row>
    <row r="77" spans="2:9" ht="9.1999999999999993" customHeight="1" x14ac:dyDescent="0.2">
      <c r="B77" s="100"/>
      <c r="C77" s="102"/>
      <c r="D77" s="34"/>
      <c r="E77" s="3"/>
      <c r="H77" s="3"/>
      <c r="I77" s="4"/>
    </row>
    <row r="78" spans="2:9" ht="9.1999999999999993" customHeight="1" x14ac:dyDescent="0.2">
      <c r="B78" s="100"/>
      <c r="C78" s="101" t="s">
        <v>116</v>
      </c>
      <c r="D78" s="34"/>
      <c r="E78" s="3"/>
      <c r="F78" s="97" t="s">
        <v>0</v>
      </c>
      <c r="G78" s="97" t="str">
        <f>IF(Paramètres!$C$7&lt;&gt;"", Paramètres!$C$7, "")</f>
        <v>DCE-012018-PS</v>
      </c>
      <c r="H78" s="3"/>
      <c r="I78" s="4"/>
    </row>
    <row r="79" spans="2:9" ht="9.1999999999999993" customHeight="1" x14ac:dyDescent="0.2">
      <c r="B79" s="100"/>
      <c r="C79" s="102"/>
      <c r="D79" s="34"/>
      <c r="E79" s="3"/>
      <c r="F79" s="98"/>
      <c r="G79" s="98"/>
      <c r="H79" s="3"/>
      <c r="I79" s="4"/>
    </row>
    <row r="80" spans="2:9" ht="9.1999999999999993" customHeight="1" x14ac:dyDescent="0.2">
      <c r="B80" s="100"/>
      <c r="C80" s="102"/>
      <c r="D80" s="34"/>
      <c r="E80" s="3"/>
      <c r="F80" s="97" t="s">
        <v>1</v>
      </c>
      <c r="G80" s="99">
        <f>IF(Paramètres!$C$13&lt;&gt;"", Paramètres!$C$13, "")</f>
        <v>43166</v>
      </c>
      <c r="H80" s="3"/>
      <c r="I80" s="4"/>
    </row>
    <row r="81" spans="2:9" ht="9.1999999999999993" customHeight="1" x14ac:dyDescent="0.2">
      <c r="B81" s="100"/>
      <c r="C81" s="102"/>
      <c r="D81" s="34"/>
      <c r="E81" s="3"/>
      <c r="F81" s="98"/>
      <c r="G81" s="98"/>
      <c r="H81" s="3"/>
      <c r="I81" s="4"/>
    </row>
    <row r="82" spans="2:9" ht="9.1999999999999993" customHeight="1" x14ac:dyDescent="0.2">
      <c r="B82" s="100"/>
      <c r="C82" s="102"/>
      <c r="D82" s="34"/>
      <c r="E82" s="3"/>
      <c r="F82" s="97" t="s">
        <v>21</v>
      </c>
      <c r="G82" s="97" t="str">
        <f>IF(Paramètres!$C$15&lt;&gt;"", Paramètres!$C$15, "")</f>
        <v>CONSULTATION</v>
      </c>
      <c r="H82" s="3"/>
      <c r="I82" s="4"/>
    </row>
    <row r="83" spans="2:9" ht="9.1999999999999993" customHeight="1" x14ac:dyDescent="0.2">
      <c r="B83" s="100"/>
      <c r="C83" s="102"/>
      <c r="D83" s="34"/>
      <c r="E83" s="3"/>
      <c r="F83" s="98"/>
      <c r="G83" s="98"/>
      <c r="H83" s="3"/>
      <c r="I83" s="4"/>
    </row>
    <row r="84" spans="2:9" ht="9.1999999999999993" customHeight="1" x14ac:dyDescent="0.2">
      <c r="B84" s="100"/>
      <c r="C84" s="102"/>
      <c r="D84" s="34"/>
      <c r="E84" s="3"/>
      <c r="F84" s="97" t="s">
        <v>2</v>
      </c>
      <c r="G84" s="97" t="str">
        <f>IF(Paramètres!$C$17&lt;&gt;"", Paramètres!$C$17, "")</f>
        <v>A</v>
      </c>
      <c r="H84" s="43"/>
      <c r="I84" s="44"/>
    </row>
    <row r="85" spans="2:9" ht="9.1999999999999993" customHeight="1" x14ac:dyDescent="0.2">
      <c r="B85" s="27"/>
      <c r="C85" s="31"/>
      <c r="D85" s="34"/>
      <c r="E85" s="3"/>
      <c r="F85" s="98"/>
      <c r="G85" s="98"/>
      <c r="H85" s="43"/>
      <c r="I85" s="44"/>
    </row>
    <row r="86" spans="2:9" ht="9.1999999999999993" customHeight="1" x14ac:dyDescent="0.2">
      <c r="B86" s="45"/>
      <c r="C86" s="46"/>
      <c r="D86" s="36"/>
      <c r="E86" s="7"/>
      <c r="F86" s="7"/>
      <c r="G86" s="7"/>
      <c r="H86" s="32"/>
      <c r="I86" s="10"/>
    </row>
    <row r="87" spans="2:9" x14ac:dyDescent="0.2">
      <c r="F87" s="3"/>
    </row>
    <row r="90" spans="2:9" x14ac:dyDescent="0.2">
      <c r="C90" s="42"/>
    </row>
    <row r="91" spans="2:9" x14ac:dyDescent="0.2">
      <c r="C91" s="42"/>
    </row>
    <row r="92" spans="2:9" x14ac:dyDescent="0.2">
      <c r="C92" s="42"/>
    </row>
    <row r="93" spans="2:9" x14ac:dyDescent="0.2">
      <c r="C93" s="42"/>
    </row>
    <row r="94" spans="2:9" x14ac:dyDescent="0.2">
      <c r="C94" s="42"/>
    </row>
    <row r="95" spans="2:9" x14ac:dyDescent="0.2">
      <c r="C95" s="42"/>
    </row>
    <row r="697" spans="4:5" x14ac:dyDescent="0.2">
      <c r="D697" s="9"/>
      <c r="E697" s="9"/>
    </row>
  </sheetData>
  <sheetProtection algorithmName="SHA-512" hashValue="XFk083hdWxFswHg2t3oxU79q+FhA3H3P96J/pIaP2gTlGXZVrDtGVbJyBgYhs86tqEdSsnpoCEmrjt9owKi4Ow==" saltValue="V2v5ohCe7RHJc6pdUutnXw==" spinCount="100000" sheet="1" scenarios="1" selectLockedCells="1"/>
  <mergeCells count="39">
    <mergeCell ref="B71:B77"/>
    <mergeCell ref="E60:H62"/>
    <mergeCell ref="B8:B14"/>
    <mergeCell ref="C8:C14"/>
    <mergeCell ref="B15:B21"/>
    <mergeCell ref="C15:C21"/>
    <mergeCell ref="B22:B28"/>
    <mergeCell ref="C22:C28"/>
    <mergeCell ref="B57:B63"/>
    <mergeCell ref="B64:B70"/>
    <mergeCell ref="B29:B35"/>
    <mergeCell ref="B36:B42"/>
    <mergeCell ref="B43:B49"/>
    <mergeCell ref="B50:B56"/>
    <mergeCell ref="B78:B84"/>
    <mergeCell ref="C78:C84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B1:B7"/>
    <mergeCell ref="C29:C35"/>
    <mergeCell ref="C36:C42"/>
    <mergeCell ref="C43:C49"/>
    <mergeCell ref="C50:C56"/>
    <mergeCell ref="E47:H58"/>
    <mergeCell ref="G78:G79"/>
    <mergeCell ref="G84:G85"/>
    <mergeCell ref="F78:F79"/>
    <mergeCell ref="F84:F85"/>
    <mergeCell ref="F80:F81"/>
    <mergeCell ref="G80:G81"/>
    <mergeCell ref="G82:G83"/>
    <mergeCell ref="F82:F83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20" sqref="C20"/>
    </sheetView>
  </sheetViews>
  <sheetFormatPr baseColWidth="10" defaultRowHeight="12.75" x14ac:dyDescent="0.2"/>
  <cols>
    <col min="1" max="1" width="11.42578125" style="11" customWidth="1"/>
    <col min="2" max="2" width="35" style="13" bestFit="1" customWidth="1"/>
    <col min="3" max="3" width="11.42578125" style="15" customWidth="1"/>
    <col min="4" max="10" width="11.42578125" style="13" customWidth="1"/>
  </cols>
  <sheetData>
    <row r="1" spans="1:10" x14ac:dyDescent="0.2">
      <c r="B1" s="12" t="s">
        <v>15</v>
      </c>
      <c r="J1" s="23" t="s">
        <v>18</v>
      </c>
    </row>
    <row r="3" spans="1:10" ht="25.5" customHeight="1" x14ac:dyDescent="0.2">
      <c r="A3" s="11" t="s">
        <v>4</v>
      </c>
      <c r="B3" s="13" t="s">
        <v>16</v>
      </c>
      <c r="C3" s="114" t="s">
        <v>118</v>
      </c>
      <c r="D3" s="115"/>
      <c r="E3" s="115"/>
      <c r="F3" s="115"/>
      <c r="G3" s="115"/>
      <c r="H3" s="115"/>
      <c r="I3" s="115"/>
      <c r="J3" s="116"/>
    </row>
    <row r="5" spans="1:10" ht="25.5" customHeight="1" x14ac:dyDescent="0.2">
      <c r="A5" s="11" t="s">
        <v>7</v>
      </c>
      <c r="B5" s="13" t="s">
        <v>5</v>
      </c>
      <c r="C5" s="114" t="s">
        <v>119</v>
      </c>
      <c r="D5" s="115"/>
      <c r="E5" s="115"/>
      <c r="F5" s="115"/>
      <c r="G5" s="115"/>
      <c r="H5" s="115"/>
      <c r="I5" s="115"/>
      <c r="J5" s="116"/>
    </row>
    <row r="6" spans="1:10" x14ac:dyDescent="0.2">
      <c r="C6" s="16"/>
      <c r="D6" s="24"/>
      <c r="E6" s="24"/>
      <c r="F6" s="24"/>
      <c r="G6" s="24"/>
      <c r="H6" s="24"/>
    </row>
    <row r="7" spans="1:10" x14ac:dyDescent="0.2">
      <c r="A7" s="11" t="s">
        <v>9</v>
      </c>
      <c r="B7" s="13" t="s">
        <v>23</v>
      </c>
      <c r="C7" s="17" t="s">
        <v>120</v>
      </c>
      <c r="D7" s="24"/>
      <c r="E7" s="24"/>
      <c r="F7" s="24"/>
      <c r="G7" s="24"/>
      <c r="H7" s="24"/>
    </row>
    <row r="8" spans="1:10" x14ac:dyDescent="0.2">
      <c r="C8" s="16"/>
      <c r="D8" s="24"/>
      <c r="E8" s="24"/>
      <c r="F8" s="24"/>
      <c r="G8" s="24"/>
      <c r="H8" s="24"/>
    </row>
    <row r="9" spans="1:10" x14ac:dyDescent="0.2">
      <c r="A9" s="11" t="s">
        <v>12</v>
      </c>
      <c r="B9" s="13" t="s">
        <v>11</v>
      </c>
      <c r="C9" s="17" t="s">
        <v>61</v>
      </c>
      <c r="D9" s="24"/>
      <c r="E9" s="24"/>
      <c r="F9" s="24"/>
      <c r="G9" s="24"/>
      <c r="H9" s="24"/>
    </row>
    <row r="10" spans="1:10" x14ac:dyDescent="0.2">
      <c r="C10" s="16"/>
      <c r="D10" s="24"/>
      <c r="E10" s="24"/>
      <c r="F10" s="24"/>
      <c r="G10" s="24"/>
      <c r="H10" s="24"/>
    </row>
    <row r="11" spans="1:10" ht="25.5" customHeight="1" x14ac:dyDescent="0.2">
      <c r="A11" s="11" t="s">
        <v>13</v>
      </c>
      <c r="B11" s="13" t="s">
        <v>8</v>
      </c>
      <c r="C11" s="114" t="s">
        <v>62</v>
      </c>
      <c r="D11" s="115"/>
      <c r="E11" s="115"/>
      <c r="F11" s="115"/>
      <c r="G11" s="115"/>
      <c r="H11" s="115"/>
      <c r="I11" s="115"/>
      <c r="J11" s="116"/>
    </row>
    <row r="12" spans="1:10" x14ac:dyDescent="0.2">
      <c r="C12" s="16"/>
      <c r="D12" s="24"/>
      <c r="E12" s="24"/>
      <c r="F12" s="24"/>
      <c r="G12" s="24"/>
      <c r="H12" s="24"/>
    </row>
    <row r="13" spans="1:10" x14ac:dyDescent="0.2">
      <c r="A13" s="11" t="s">
        <v>17</v>
      </c>
      <c r="B13" s="13" t="s">
        <v>10</v>
      </c>
      <c r="C13" s="18">
        <v>43166</v>
      </c>
      <c r="D13" s="24"/>
      <c r="E13" s="24"/>
      <c r="F13" s="24"/>
      <c r="G13" s="24"/>
      <c r="H13" s="24"/>
    </row>
    <row r="14" spans="1:10" x14ac:dyDescent="0.2">
      <c r="C14" s="25"/>
      <c r="D14" s="24"/>
      <c r="E14" s="24"/>
      <c r="F14" s="24"/>
      <c r="G14" s="24"/>
      <c r="H14" s="24"/>
    </row>
    <row r="15" spans="1:10" x14ac:dyDescent="0.2">
      <c r="A15" s="11" t="s">
        <v>25</v>
      </c>
      <c r="B15" s="13" t="s">
        <v>22</v>
      </c>
      <c r="C15" s="18" t="s">
        <v>121</v>
      </c>
      <c r="D15" s="24"/>
      <c r="E15" s="24"/>
      <c r="F15" s="24"/>
      <c r="G15" s="24"/>
      <c r="H15" s="24"/>
    </row>
    <row r="16" spans="1:10" x14ac:dyDescent="0.2">
      <c r="C16" s="25"/>
      <c r="D16" s="24"/>
      <c r="E16" s="24"/>
      <c r="F16" s="24"/>
      <c r="G16" s="24"/>
      <c r="H16" s="24"/>
    </row>
    <row r="17" spans="1:10" x14ac:dyDescent="0.2">
      <c r="A17" s="11" t="s">
        <v>26</v>
      </c>
      <c r="B17" s="13" t="s">
        <v>24</v>
      </c>
      <c r="C17" s="18" t="s">
        <v>122</v>
      </c>
      <c r="D17" s="24"/>
      <c r="E17" s="24"/>
      <c r="F17" s="24"/>
      <c r="G17" s="24"/>
      <c r="H17" s="24"/>
    </row>
    <row r="18" spans="1:10" x14ac:dyDescent="0.2">
      <c r="C18" s="16"/>
      <c r="D18" s="24"/>
      <c r="E18" s="24"/>
      <c r="F18" s="24"/>
      <c r="G18" s="24"/>
      <c r="H18" s="24"/>
    </row>
    <row r="19" spans="1:10" x14ac:dyDescent="0.2">
      <c r="A19" s="11" t="s">
        <v>27</v>
      </c>
      <c r="B19" s="13" t="s">
        <v>6</v>
      </c>
      <c r="C19" s="19">
        <v>0.2</v>
      </c>
      <c r="E19" s="13" t="s">
        <v>3</v>
      </c>
    </row>
    <row r="20" spans="1:10" x14ac:dyDescent="0.2">
      <c r="C20" s="20">
        <v>5.5E-2</v>
      </c>
      <c r="E20" s="14" t="s">
        <v>14</v>
      </c>
    </row>
    <row r="21" spans="1:10" x14ac:dyDescent="0.2">
      <c r="C21" s="21">
        <v>0</v>
      </c>
      <c r="E21" s="14" t="s">
        <v>19</v>
      </c>
    </row>
    <row r="22" spans="1:10" x14ac:dyDescent="0.2">
      <c r="C22" s="22">
        <v>0</v>
      </c>
      <c r="E22" s="14" t="s">
        <v>20</v>
      </c>
    </row>
    <row r="24" spans="1:10" x14ac:dyDescent="0.2">
      <c r="A24" s="11">
        <v>10</v>
      </c>
      <c r="B24" s="13" t="s">
        <v>28</v>
      </c>
      <c r="C24" s="117"/>
      <c r="D24" s="115"/>
      <c r="E24" s="115"/>
      <c r="F24" s="115"/>
      <c r="G24" s="115"/>
      <c r="H24" s="115"/>
      <c r="I24" s="115"/>
      <c r="J24" s="116"/>
    </row>
    <row r="26" spans="1:10" x14ac:dyDescent="0.2">
      <c r="A26" s="11">
        <v>11</v>
      </c>
      <c r="B26" s="13" t="s">
        <v>29</v>
      </c>
      <c r="C26" s="47" t="s">
        <v>123</v>
      </c>
    </row>
    <row r="28" spans="1:10" x14ac:dyDescent="0.2">
      <c r="A28" s="11">
        <v>12</v>
      </c>
      <c r="B28" s="13" t="s">
        <v>30</v>
      </c>
      <c r="C28" s="114"/>
      <c r="D28" s="115"/>
      <c r="E28" s="115"/>
      <c r="F28" s="115"/>
      <c r="G28" s="115"/>
      <c r="H28" s="115"/>
      <c r="I28" s="115"/>
      <c r="J28" s="116"/>
    </row>
  </sheetData>
  <sheetProtection algorithmName="SHA-512" hashValue="NuMug/qpi9GKF4h68DU0Rbci2Zhq2CkQoGvKQOjb/+m56+iio1p5R6uZS12L0Uql2JJ75LMIx5iOlp7rEdUoPg==" saltValue="st/pjyeKhUjoH0pzeU7g/g==" spinCount="100000" sheet="1" scenarios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2.75" x14ac:dyDescent="0.2"/>
  <sheetData>
    <row r="1" spans="1:2" x14ac:dyDescent="0.2">
      <c r="A1" t="s">
        <v>124</v>
      </c>
      <c r="B1" t="s">
        <v>125</v>
      </c>
    </row>
    <row r="2" spans="1:2" x14ac:dyDescent="0.2">
      <c r="A2" t="s">
        <v>126</v>
      </c>
      <c r="B2" t="s">
        <v>127</v>
      </c>
    </row>
    <row r="3" spans="1:2" x14ac:dyDescent="0.2">
      <c r="A3" t="s">
        <v>128</v>
      </c>
      <c r="B3">
        <v>1</v>
      </c>
    </row>
    <row r="4" spans="1:2" x14ac:dyDescent="0.2">
      <c r="A4" t="s">
        <v>129</v>
      </c>
      <c r="B4">
        <v>0</v>
      </c>
    </row>
    <row r="5" spans="1:2" x14ac:dyDescent="0.2">
      <c r="A5" t="s">
        <v>130</v>
      </c>
      <c r="B5">
        <v>0</v>
      </c>
    </row>
    <row r="6" spans="1:2" x14ac:dyDescent="0.2">
      <c r="A6" t="s">
        <v>131</v>
      </c>
      <c r="B6">
        <v>1</v>
      </c>
    </row>
    <row r="7" spans="1:2" x14ac:dyDescent="0.2">
      <c r="A7" t="s">
        <v>132</v>
      </c>
      <c r="B7">
        <v>0</v>
      </c>
    </row>
    <row r="8" spans="1:2" x14ac:dyDescent="0.2">
      <c r="A8" t="s">
        <v>133</v>
      </c>
      <c r="B8">
        <v>0</v>
      </c>
    </row>
    <row r="9" spans="1:2" x14ac:dyDescent="0.2">
      <c r="A9" t="s">
        <v>134</v>
      </c>
      <c r="B9">
        <v>0</v>
      </c>
    </row>
  </sheetData>
  <sheetProtection algorithmName="SHA-512" hashValue="wmicQP/OA6pQx9EXiDexDISP53CquuJL86glLcdG4XxAdQL+RmKvKQO5lV74bzaI+LLDEFtAd4w5RjxkUuzIZA==" saltValue="qV4jRPUu7orw4+GmEmggwQ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AO</vt:lpstr>
      <vt:lpstr>Page de garde</vt:lpstr>
      <vt:lpstr>Paramètres</vt:lpstr>
      <vt:lpstr>Version</vt:lpstr>
      <vt:lpstr>CODELOT</vt:lpstr>
      <vt:lpstr>DATEVALEUR</vt:lpstr>
      <vt:lpstr>AO!Impression_des_titres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Ceteco</dc:creator>
  <cp:lastModifiedBy>Utilisateur Windows</cp:lastModifiedBy>
  <cp:lastPrinted>2018-03-07T13:42:49Z</cp:lastPrinted>
  <dcterms:created xsi:type="dcterms:W3CDTF">2005-02-10T10:20:05Z</dcterms:created>
  <dcterms:modified xsi:type="dcterms:W3CDTF">2018-03-07T13:42:52Z</dcterms:modified>
</cp:coreProperties>
</file>